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Objects="none" updateLinks="never" codeName="DieseArbeitsmappe"/>
  <mc:AlternateContent xmlns:mc="http://schemas.openxmlformats.org/markup-compatibility/2006">
    <mc:Choice Requires="x15">
      <x15ac:absPath xmlns:x15ac="http://schemas.microsoft.com/office/spreadsheetml/2010/11/ac" url="I:\Kommissionen\1_Governance und Sustainability\FB_Scorecard\2023\1_PM_Broschüre_Auswertung\"/>
    </mc:Choice>
  </mc:AlternateContent>
  <xr:revisionPtr revIDLastSave="0" documentId="13_ncr:1_{E6AE5161-1E87-4A90-A481-6C472EC3CAD5}" xr6:coauthVersionLast="47" xr6:coauthVersionMax="47" xr10:uidLastSave="{00000000-0000-0000-0000-000000000000}"/>
  <bookViews>
    <workbookView xWindow="-120" yWindow="-120" windowWidth="29040" windowHeight="15840" activeTab="1" xr2:uid="{00000000-000D-0000-FFFF-FFFF00000000}"/>
  </bookViews>
  <sheets>
    <sheet name="Methodik" sheetId="124" r:id="rId1"/>
    <sheet name="Vorlage" sheetId="125" r:id="rId2"/>
  </sheets>
  <externalReferences>
    <externalReference r:id="rId3"/>
  </externalReferences>
  <definedNames>
    <definedName name="_xlnm.Print_Area" localSheetId="1">Vorlage!$A$1:$J$118</definedName>
    <definedName name="Print_Area" localSheetId="1">Vorlage!$A$1:$J$118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4" i="125" l="1"/>
  <c r="G113" i="125"/>
  <c r="G112" i="125"/>
  <c r="G111" i="125"/>
  <c r="G110" i="125"/>
  <c r="G109" i="125"/>
  <c r="G108" i="125"/>
  <c r="G107" i="125"/>
  <c r="G106" i="125"/>
  <c r="G115" i="125"/>
  <c r="G97" i="125"/>
  <c r="G96" i="125"/>
  <c r="G95" i="125"/>
  <c r="G94" i="125"/>
  <c r="G93" i="125"/>
  <c r="G92" i="125"/>
  <c r="G91" i="125"/>
  <c r="G90" i="125"/>
  <c r="G98" i="125" s="1"/>
  <c r="G89" i="125"/>
  <c r="G88" i="125"/>
  <c r="G87" i="125"/>
  <c r="G86" i="125"/>
  <c r="G77" i="125"/>
  <c r="G76" i="125"/>
  <c r="G75" i="125"/>
  <c r="G74" i="125"/>
  <c r="G73" i="125"/>
  <c r="G72" i="125"/>
  <c r="G71" i="125"/>
  <c r="G70" i="125"/>
  <c r="G69" i="125"/>
  <c r="G68" i="125"/>
  <c r="G67" i="125"/>
  <c r="G66" i="125"/>
  <c r="G65" i="125"/>
  <c r="G64" i="125"/>
  <c r="G63" i="125"/>
  <c r="G62" i="125"/>
  <c r="G61" i="125"/>
  <c r="G60" i="125"/>
  <c r="G59" i="125"/>
  <c r="G58" i="125"/>
  <c r="G57" i="125"/>
  <c r="G56" i="125"/>
  <c r="G55" i="125"/>
  <c r="G54" i="125"/>
  <c r="G53" i="125"/>
  <c r="G52" i="125"/>
  <c r="G51" i="125"/>
  <c r="G78" i="125" s="1"/>
  <c r="G50" i="125"/>
  <c r="G49" i="125"/>
  <c r="G40" i="125"/>
  <c r="G39" i="125"/>
  <c r="G38" i="125"/>
  <c r="G37" i="125"/>
  <c r="G36" i="125"/>
  <c r="G35" i="125"/>
  <c r="G34" i="125"/>
  <c r="G33" i="125"/>
  <c r="G32" i="125"/>
  <c r="G31" i="125"/>
  <c r="G30" i="125"/>
  <c r="G29" i="125"/>
  <c r="G28" i="125"/>
  <c r="G27" i="125"/>
  <c r="G26" i="125"/>
  <c r="G25" i="125"/>
  <c r="G41" i="125" s="1"/>
  <c r="G16" i="125"/>
  <c r="G15" i="125"/>
  <c r="G14" i="125"/>
  <c r="G13" i="125"/>
  <c r="G12" i="125"/>
  <c r="G11" i="125"/>
  <c r="G10" i="125"/>
  <c r="G9" i="125"/>
  <c r="G17" i="125" s="1"/>
  <c r="G8" i="125"/>
  <c r="G117" i="125"/>
  <c r="B30" i="124"/>
  <c r="B29" i="124"/>
  <c r="B28" i="124"/>
  <c r="B27" i="124"/>
  <c r="B26" i="124"/>
  <c r="B31" i="124" s="1"/>
  <c r="C26" i="124" l="1"/>
  <c r="C27" i="124"/>
  <c r="F24" i="125" s="1"/>
  <c r="C28" i="124"/>
  <c r="F48" i="125" s="1"/>
  <c r="G116" i="125"/>
  <c r="C30" i="124"/>
  <c r="F105" i="125" s="1"/>
  <c r="C29" i="124"/>
  <c r="F85" i="125" s="1"/>
  <c r="G42" i="125"/>
  <c r="G43" i="125"/>
  <c r="G18" i="125"/>
  <c r="G19" i="125"/>
  <c r="G100" i="125"/>
  <c r="G99" i="125"/>
  <c r="G79" i="125"/>
  <c r="G80" i="125"/>
  <c r="C31" i="124" l="1"/>
  <c r="F7" i="125"/>
</calcChain>
</file>

<file path=xl/sharedStrings.xml><?xml version="1.0" encoding="utf-8"?>
<sst xmlns="http://schemas.openxmlformats.org/spreadsheetml/2006/main" count="312" uniqueCount="228">
  <si>
    <t>Erfüllungsgrad
(1)</t>
  </si>
  <si>
    <t>Standard Gewichtung
(2)</t>
  </si>
  <si>
    <t>Punktzahl
(3) = (1) × (2)
Standard Teilscore</t>
  </si>
  <si>
    <t>Änderungen der Quelle nach neuem DCGK</t>
  </si>
  <si>
    <t>Kommentar Analyst</t>
  </si>
  <si>
    <t>Kommentierung Unternehmen</t>
  </si>
  <si>
    <t>I. Aktionäre und Hauptversammlung</t>
  </si>
  <si>
    <t>Ja</t>
  </si>
  <si>
    <t>Tw.</t>
  </si>
  <si>
    <t>Nein</t>
  </si>
  <si>
    <t>I.1</t>
  </si>
  <si>
    <t xml:space="preserve">Ermöglicht die Gesellschaft die weisungsgebundene Stimmrechtsausübung und somit auch eine Reaktion auf Ad-hoc-Anträge durch einen Vertreter bis zum Beginn der Abstimmungen der jeweiligen HV-Tagesordnungspunkte? </t>
  </si>
  <si>
    <t>BP</t>
  </si>
  <si>
    <t>I.2</t>
  </si>
  <si>
    <t>I.3</t>
  </si>
  <si>
    <t>Leitet der Dienstleister frühestens 24 Std. vor Beginn der HV Stimmrechtsweisungen an die Gesellschaft weiter?</t>
  </si>
  <si>
    <t>I.5</t>
  </si>
  <si>
    <t>I.6</t>
  </si>
  <si>
    <t>Stellt die Gesellschaft die Reden von Vorstand und Aufsichtsrat mindestens vier Tage vor der HV auf der Website zur Verfügung?</t>
  </si>
  <si>
    <t>I.7</t>
  </si>
  <si>
    <t xml:space="preserve">Gibt es bei 'bona fide' substantiellen Übernahmeangeboten sowie bei sonstigen wesentlichen Strukturänderungen eine Verpflichtung zur Einberufung einer HV? </t>
  </si>
  <si>
    <t>Score:</t>
  </si>
  <si>
    <t>Gewichteter Score:</t>
  </si>
  <si>
    <t>Erfüllung</t>
  </si>
  <si>
    <t>Gesamt:</t>
  </si>
  <si>
    <t>II. Vorstand</t>
  </si>
  <si>
    <t>II.1</t>
  </si>
  <si>
    <t>II.2a</t>
  </si>
  <si>
    <t xml:space="preserve">Existieren variable, im wesentlichen zukunftsbezogene Vergütungsprogramme für den Vorstand mit einer langfristigen Anreizwirkung und anspruchsvollen Erfolgszielen, die über mindestens vier Jahre gemessen werden?  </t>
  </si>
  <si>
    <t>G.1    2. Punkt, 4.Punkt, 5.Punkt</t>
  </si>
  <si>
    <t>II.2b</t>
  </si>
  <si>
    <t>G.1    3. Punkt</t>
  </si>
  <si>
    <t>II.2c</t>
  </si>
  <si>
    <t>Übersteigt die variable Vergütung, die sich aus dem Erreichen langfristig orientierter Ziele ergibt, den Anteil aus kurzfristig orientierten Zielen?</t>
  </si>
  <si>
    <t>G.6</t>
  </si>
  <si>
    <t>II.3a</t>
  </si>
  <si>
    <t>Wird bei der Ausgestaltung des langfristigen Vergütungs-bestandteils sowohl positiven als auch negativen (i.e.  Bonus/ Malus System) Entwicklungen Rechnung getragen?</t>
  </si>
  <si>
    <t>G.11</t>
  </si>
  <si>
    <t>II.3b</t>
  </si>
  <si>
    <t>G.11 S.2</t>
  </si>
  <si>
    <t>Werden mehrjährige, variable Vergütungsbestandteile bei vorzeitiger Vertragsauflösung nicht vorzeitig ausbezahlt?</t>
  </si>
  <si>
    <t>G.12</t>
  </si>
  <si>
    <t>II.5</t>
  </si>
  <si>
    <t>Werden Versorgungsniveau und jew. jährlicher Aufwand transparent ausgewiesen?</t>
  </si>
  <si>
    <t>II.6</t>
  </si>
  <si>
    <t>Beinhalten die Vorstandsverträge ein Abfindungs-Cap, welches Zahlungen bei vorzeitiger Beendigung der Vorstandstätigkeit einschließlich Nebenleistungen auf den Wert von maximal zwei Jahresvergütungen begrenzt und nicht mehr als die Restlaufzeit des Anstellungsvertrages vergütet?</t>
  </si>
  <si>
    <t>G.13</t>
  </si>
  <si>
    <t>C.5</t>
  </si>
  <si>
    <t>C.4 und C.5</t>
  </si>
  <si>
    <t>B.3</t>
  </si>
  <si>
    <t>II.9</t>
  </si>
  <si>
    <t>Besteht eine Informationsordnung für eine anspruchsvolle Informationsversorgung des Aufsichtsrats durch den Vorstand?</t>
  </si>
  <si>
    <t>II.10</t>
  </si>
  <si>
    <t>III. Aufsichtsrat</t>
  </si>
  <si>
    <t>C.1 S.1</t>
  </si>
  <si>
    <t>III.2</t>
  </si>
  <si>
    <t>Besitzt der gesamte Aufsichtsrat ausreichende unternehmensspezifische Kenntnisse, Managementerfahrung und Internationalität und hält die gesetzliche Geschlechterquote ein?</t>
  </si>
  <si>
    <t>Grundsatz 11</t>
  </si>
  <si>
    <t>III.3</t>
  </si>
  <si>
    <t>III.5a</t>
  </si>
  <si>
    <t>Grundsatz 11 und C.4, C.5, C.14</t>
  </si>
  <si>
    <t>III.5b</t>
  </si>
  <si>
    <t>III.5c</t>
  </si>
  <si>
    <t>III.6</t>
  </si>
  <si>
    <t>Werden die unabhängigen Anteilseignervertreter (gem. Definition der Gesellschaft)  im Geschäftsbericht und bei anstehenden Wahlen namentlich benannt?</t>
  </si>
  <si>
    <t>C.1 S.5</t>
  </si>
  <si>
    <t>III.7</t>
  </si>
  <si>
    <t>Existiert eine Regelgrenze für die Zugehörigkeitsdauer zum Aufsichtsrat?</t>
  </si>
  <si>
    <t>Existiert eine Altersgrenze für die Mitglieder des Aufsichtsrats?</t>
  </si>
  <si>
    <t>C.2</t>
  </si>
  <si>
    <t>III.9</t>
  </si>
  <si>
    <t>Sind die Prüfungs- und Risikoausschüsse mehrheitlich gem. der DVFA Definition mit unabhängigen Mitgliedern besetzt?</t>
  </si>
  <si>
    <t>D.3 und BP</t>
  </si>
  <si>
    <t>III.10</t>
  </si>
  <si>
    <t>III.11</t>
  </si>
  <si>
    <t>III.12</t>
  </si>
  <si>
    <t xml:space="preserve">Gehören dem Aufsichtsrat maximal zwei ehemalige Mitglieder des Vorstandes an? </t>
  </si>
  <si>
    <t>C.11</t>
  </si>
  <si>
    <t>III.13</t>
  </si>
  <si>
    <t>III.14</t>
  </si>
  <si>
    <t xml:space="preserve">Gibt es regelmäßig getrennte Vorsitzungen der Aktionärs- und Arbeitnehmervertreter im Aufsichtsrat? </t>
  </si>
  <si>
    <t>III.15</t>
  </si>
  <si>
    <t xml:space="preserve">Tagt der Aufsichtsrat regelmäßig auch ohne den Vorstand? </t>
  </si>
  <si>
    <t>D.7</t>
  </si>
  <si>
    <t xml:space="preserve">Führt der Aufsichtsrat regelmäßig Effizienzprüfungen durch und berichtet er darüber aussagekräftig (i.e. Art der Prüfung (extern/intern))?  </t>
  </si>
  <si>
    <t>D.8</t>
  </si>
  <si>
    <r>
      <t xml:space="preserve">Hat </t>
    </r>
    <r>
      <rPr>
        <b/>
        <sz val="12"/>
        <rFont val="Arial"/>
        <family val="2"/>
      </rPr>
      <t>kein</t>
    </r>
    <r>
      <rPr>
        <sz val="12"/>
        <rFont val="Arial"/>
        <family val="2"/>
      </rPr>
      <t xml:space="preserve"> noch amtierendes Mitglied des Aufsichtsrats ohne schlüssige Begründung an weniger als 75 Prozent der Sitzungen teilgenommen?</t>
    </r>
  </si>
  <si>
    <t>III.18</t>
  </si>
  <si>
    <t xml:space="preserve">Erfolgt eine Einzelwahl der AR-Mitglieder? </t>
  </si>
  <si>
    <t>C.14</t>
  </si>
  <si>
    <t>III.19</t>
  </si>
  <si>
    <t>B.2</t>
  </si>
  <si>
    <t>III.20</t>
  </si>
  <si>
    <t xml:space="preserve">Existiert eine reine Fixvergütung für Aufsichtsratsmitglieder oder falls andere Vergütungsbestandteile existieren, sind diese nicht von kurzfristigen Parametern (wie Dividende, Jahresergebnis) abhängig?  </t>
  </si>
  <si>
    <t>G.18</t>
  </si>
  <si>
    <t>III.21</t>
  </si>
  <si>
    <t>Gibt es eine Selbstverpflichtung der Aufsichtsratsmitglieder zum Kauf von Aktien?</t>
  </si>
  <si>
    <t>III.22</t>
  </si>
  <si>
    <t>Werden die für den AR erforderlichen Fortbildungsmaßnahmen von der Gesellschaft getragen und über die Art der Fortbildungsmaßnahme berichtet?</t>
  </si>
  <si>
    <t>Ist ein Onboarding-Prozess für neue AR-Mitglieder entwickelt und eingeführt?</t>
  </si>
  <si>
    <t>IV. Transparenz und Governance
-Verpflichtung</t>
  </si>
  <si>
    <t>IV.1</t>
  </si>
  <si>
    <t>Werden Abweichungen von "Sollte-Anregungen" genannt und begründet?</t>
  </si>
  <si>
    <t>IV.2</t>
  </si>
  <si>
    <t>Wird eine Abweichungsanalyse wesentlicher, früher genannter Ertrags- und Strategieziele veröffentlicht?</t>
  </si>
  <si>
    <t>IV.3</t>
  </si>
  <si>
    <t>Gibt es Richtlinien für den Fall von Interessenkonflikten, welche a) die Identifizierung und Vermeidung und b) den Umgang mit tatsächlichen Interessenkonflikten regeln und sind diese z.B. auf der Internetseite verfügbar?</t>
  </si>
  <si>
    <t>E.1</t>
  </si>
  <si>
    <t>IV.4</t>
  </si>
  <si>
    <t>Werden die Geschäftsordnungen für den Aufsichtsrat und den Vorstand im Internet veröffentlicht?</t>
  </si>
  <si>
    <t>D.1 (E) und BP</t>
  </si>
  <si>
    <t>IV.5</t>
  </si>
  <si>
    <t>Werden für alle Aufsichtsratsmitglieder mindestens jährlich aktualisierte Lebensläufe auf der Internetseite des Unternehmens veröffentlicht?</t>
  </si>
  <si>
    <t>IV.6</t>
  </si>
  <si>
    <t>C.2 und C.3</t>
  </si>
  <si>
    <t>IV.7</t>
  </si>
  <si>
    <t>IV.8</t>
  </si>
  <si>
    <t>Verknüpft das Unternehmen in seiner Berichterstattung finanzielle sowie nicht-finanzielle Informationen (z. B. durch einen Integrated Reporting Ansatz)?</t>
  </si>
  <si>
    <t>IV.9</t>
  </si>
  <si>
    <t>Besteht ein regelmäßiger, institutionalisierter Dialog zwischen den in der Präambel des Kodex genannten Stakeholdern und dem Unternehmen (z.B. durch Materialitätsanalysen und Stakeholderforen)?</t>
  </si>
  <si>
    <t>DCGK Präambel</t>
  </si>
  <si>
    <t>IV.10</t>
  </si>
  <si>
    <t>Wird regelmäßig über Dialoge zwischen dem Aufsichtsratsvorsitzenden und relevanten Investoren berichtet (u.a. im Bericht des Aufsichtsrats)?</t>
  </si>
  <si>
    <t>IV.11</t>
  </si>
  <si>
    <t xml:space="preserve">Sind Bezugsrechtsauschlüsse bei Kapitalerhöhungen (kumulativ) auf 20% begrenzt? </t>
  </si>
  <si>
    <t>IV.12</t>
  </si>
  <si>
    <t>V. Rechnungslegung &amp; Abschlussprüfung</t>
  </si>
  <si>
    <t>V.1</t>
  </si>
  <si>
    <t xml:space="preserve">Existieren aussagekräftige Zwischenberichte mit wesentlichen Kennzahlen und Erläuterungen zu Abweichungen von bisherigen Guidance-Aussagen? </t>
  </si>
  <si>
    <t xml:space="preserve">F.3 </t>
  </si>
  <si>
    <t>V.2</t>
  </si>
  <si>
    <t>Werden Zwischenmitteilungen vor ihrer Veröffentlichung vom Aufsichtsrat/Prüfungsausschuss mit dem Vorstand und dem Wirtschaftsprüfer erörtert?</t>
  </si>
  <si>
    <t>V.3</t>
  </si>
  <si>
    <t>V.4</t>
  </si>
  <si>
    <t>Gibt es durch den PA-Vorsitzenden einen regelmäßigen Dialog zwischen Aufsichtsrat/Prüfungsausschuss und Wirtschaftsprüfer, auch außerhalb der Sitzungen ?</t>
  </si>
  <si>
    <t>V.5</t>
  </si>
  <si>
    <t>Informiert der Abschlussprüfer den Aufsichtsrat (zeitnah und im Prüfungsbericht), wenn er feststellt, dass eine unrichtige Entsprechenserklärung gemäß § 161 AktG besteht?</t>
  </si>
  <si>
    <t>V.6</t>
  </si>
  <si>
    <t>BP; Art. 4 Abs. 2 EU-VO</t>
  </si>
  <si>
    <t>V.7*</t>
  </si>
  <si>
    <t>V.8</t>
  </si>
  <si>
    <t>Ist die aktuell beauftragte WP-Gesellschaft nicht länger als zehn Jahre beauftragt?</t>
  </si>
  <si>
    <t>V.9</t>
  </si>
  <si>
    <t>DVFA Scorecard for Corporate Governance für:</t>
  </si>
  <si>
    <t>am:</t>
  </si>
  <si>
    <t>*V.7 wird nur geprüft, wenn V.6 mit NEIN beantwortet wurde.</t>
  </si>
  <si>
    <t>Zur Methodik der Scorecard:</t>
  </si>
  <si>
    <t>Kapitel (gemäß des Deutschen Corporate Governance Kodex (DCGK)):</t>
  </si>
  <si>
    <t>max. Punkte</t>
  </si>
  <si>
    <t>Gewichtung</t>
  </si>
  <si>
    <t>IV. Transparenz &amp; Governance-Verpflichtung</t>
  </si>
  <si>
    <t>Die Gesellschaft hat auf der letzten Hauptversammlung neben einer Kapitalerhöhung nicht noch ein Aktienrückkaufprogramm zur Beschlussfassung vorgeschlagen.</t>
  </si>
  <si>
    <t>Ermöglicht die Gesellschaft auch Nicht-Aktionären die Verfolgung der gesamten HV (inkl. Generaldebatte und Fragenbeantwortung) über moderne Kommunikationsmedien (z.B. das Internet)?</t>
  </si>
  <si>
    <t>Wird sowohl über die finanziellen als auch über die nicht-finanziellen Leistungskriterien sowohl in der kurz- als auch der langfristigen Vergütungskomponente (STI/LTI) aussagekräftig, d.h. überwiegend mit quantifizierbaren Angaben zu Zielen und Zielerreichung, berichtet?</t>
  </si>
  <si>
    <t>Beinhaltet sowohl die kurz- als auch langfristige variable Vergütung (STI/LTI) nichtfinanzielle Leistungskriterien?</t>
  </si>
  <si>
    <t>Beinhaltet das Vergütungssystem auch die Möglichkeit eines Claw-Back und wird erläutert unter welchen Voraussetzungen ein solcher Anwendung findet?</t>
  </si>
  <si>
    <t>Wird die Peergroup veröffentlicht und begründet?</t>
  </si>
  <si>
    <t>II.4a</t>
  </si>
  <si>
    <t>II.4b</t>
  </si>
  <si>
    <t>II.7</t>
  </si>
  <si>
    <t>II.8a</t>
  </si>
  <si>
    <t>II.8b</t>
  </si>
  <si>
    <t>II.11</t>
  </si>
  <si>
    <t xml:space="preserve">Wird bei der Darstellung der Mandate zwischen börsennotiert, nicht-börsennotiert und Konzernmandat differenziert? </t>
  </si>
  <si>
    <t>Erfolgt keine Erstbestellung von Vorständen für mehr als drei Jahre?</t>
  </si>
  <si>
    <t>Gibt es für die Zusammensetzung des Aufsichtsrats konkrete Ziele?</t>
  </si>
  <si>
    <t>III.1a</t>
  </si>
  <si>
    <t>III.1b</t>
  </si>
  <si>
    <t>III.1c</t>
  </si>
  <si>
    <t>Wird ein Kompetenzprofil für das Gesamtgremium veröffentlicht?</t>
  </si>
  <si>
    <t>Führt der Aufsichtsratsvorsitzende und/oder der Lead Independent Director regelmäßige Gespräche mit Investoren über aufsichtsratsspezifische Themen?</t>
  </si>
  <si>
    <t>Wird über die Arbeit des Nominierungsausschusses oder einen existierenden Nominierungsprozess aussagekräftig berichtet?</t>
  </si>
  <si>
    <t>Wird bei Wahlen für jeden vorgeschlagenen Kandidaten und anschließend für Aufsichtsratsmitglieder ein Qualifikationsprofil bzw. ein Lebenslauf dauerhaft auf der Internetseite veröffentlicht, der die relevanten Kenntnisse, Fähigkeiten, Erfahrungen sowie die wesentlichen sonstigen Tätigkeiten enthält?</t>
  </si>
  <si>
    <t xml:space="preserve">Wird bei weiteren Mandaten zwischen börsennotiert, nicht-börsennotiert und Konzernmandat differenziert und ist diese Information aktuell (z.B. durch Lebensläufe) dauerhaft über die Internetseite einsehbar? </t>
  </si>
  <si>
    <t>Ist die Mehrheit der Aufsichtsratsmitglieder (Anteilseignervertreter) gem. der DVFA Definition als unabhängig zu bewerten?</t>
  </si>
  <si>
    <t>III.5d</t>
  </si>
  <si>
    <r>
      <t xml:space="preserve">Sehen Satzung oder Gesetz </t>
    </r>
    <r>
      <rPr>
        <b/>
        <sz val="12"/>
        <rFont val="Arial"/>
        <family val="2"/>
      </rPr>
      <t>kein</t>
    </r>
    <r>
      <rPr>
        <sz val="12"/>
        <rFont val="Arial"/>
        <family val="2"/>
      </rPr>
      <t xml:space="preserve"> Entsenderecht von Aufsichtsräten vor?  </t>
    </r>
  </si>
  <si>
    <t xml:space="preserve">Wird die Anzahl der Teilnahmen an den Sitzungen des Plenums und der Ausschüsse getrennt und individualisiert veröffentlicht und zwischen Präsenz- und Video-Teilnahme unterschieden? </t>
  </si>
  <si>
    <t>Sorgen Aufsichtsrat und Vorstand gemeinsam für eine langfristige Nachfolgeplanung für den Vorstand und berichten hierüber?</t>
  </si>
  <si>
    <t>III.16a</t>
  </si>
  <si>
    <t>III.16b</t>
  </si>
  <si>
    <t>III.17</t>
  </si>
  <si>
    <t>Wird über Nachhaltigkeitsthemen durch Verfolgung der Kriterien bzw. Zielen von EFFAS, GRI, DNK, SASB, SDG oder TCFD aussagekräftig berichtet?</t>
  </si>
  <si>
    <t>Macht der Anteil der nicht prüfungsnahen Honorare des Abschlussprüfers maximal 30% des Gesamthonorars für den Konzern bzw. die gesamte Gesellschaft aus?</t>
  </si>
  <si>
    <t>Für den Fall, dass die Honorare für nicht prüfungsnahe Leistungen gem Frage V.6 mehr als 30% betragen, wird schlüssig erläutert, warum dies der Fall war?</t>
  </si>
  <si>
    <t>Erfolgt eine (freiwillige) externe inhaltliche Prüfung der nichtfinanziellen Erklärung bzw. des nichtfinanziellen Berichts?</t>
  </si>
  <si>
    <t xml:space="preserve">Haben Vorstände der Gesellschaft nicht mehr als zwei Aufsichtsratsmandate bzw. Vorstandsvorsitzende nicht mehr als ein Aufsichtsratsmandat (bei Doppelzählung von AR und PA-Vorsitzen) bei externen kapitalmarktorientierten oder börsennotierten Unternehmen inne?  </t>
  </si>
  <si>
    <t xml:space="preserve">Ist der Vorsitzende des Prüfungsausschusses gem. der DVFA Definition unabhängig und nicht der AR-Vorsitzende? </t>
  </si>
  <si>
    <t>Ist für den Aufsichtsrat ein verantwortlicher ESG-Experte benannt?</t>
  </si>
  <si>
    <t>Grundsatz 18</t>
  </si>
  <si>
    <t>Grundsatz 26</t>
  </si>
  <si>
    <t xml:space="preserve">Berichtet das Unternehmen transparent, vergleichbar, nachvollziehbar und strukturiert über die individuelle Vorstandsvergütung, anhand des Ausweises der einzelnen Bestandteile, der Gegenüberstellung von Zielvergütung, geschuldeter und gewährter Vergütung und der Verknüpfung von Zielerreichung und Auszahlung? </t>
  </si>
  <si>
    <t>Grundsatz 16</t>
  </si>
  <si>
    <t>Grundsatz 23</t>
  </si>
  <si>
    <t>D.11 1.HS</t>
  </si>
  <si>
    <t>D.11 2.HS</t>
  </si>
  <si>
    <t>C.15</t>
  </si>
  <si>
    <t>D.12</t>
  </si>
  <si>
    <t>D.6</t>
  </si>
  <si>
    <t>C.10, D.10</t>
  </si>
  <si>
    <t>C.3</t>
  </si>
  <si>
    <t>C. 4</t>
  </si>
  <si>
    <t xml:space="preserve">Nehmen der Vorsitzende des Aufsichtsrats und der Vorsitzende des Prüfungsausschusses nicht mehr als fünf Mandate (bei Doppelzählung von AR und PA-Vorsitzen) bei externen kapitalmarktorientierten oder börsennotierten Unternehmen insgesamt wahr?  </t>
  </si>
  <si>
    <t>III.4b</t>
  </si>
  <si>
    <t>D.4 und BP</t>
  </si>
  <si>
    <t>III.4a</t>
  </si>
  <si>
    <t>A.6</t>
  </si>
  <si>
    <t>C.1 S. 5</t>
  </si>
  <si>
    <t xml:space="preserve">Wird eine Zuordnung der jeweiligen Kompetenzen zu den Mitgliedern anhand einer aussagekräftigen, differenzierten Qualifikationsmatrix veröffentlicht? </t>
  </si>
  <si>
    <t>A.2</t>
  </si>
  <si>
    <t>Achtet der Vorstand nachweislich bei der Besetzung von Führungspositionen unterhalb des Vorstands im Unternehmen auf Diversität, z.B. durch ein Bekenntnis zu anerkannten Rahmenwerken (z.B. Charta der Vielfalt), und erläutert dies aussagekräftig?</t>
  </si>
  <si>
    <t>Grundsatz 13, Gundsatz 16</t>
  </si>
  <si>
    <t>G.3</t>
  </si>
  <si>
    <t>G.26, §162 AktG</t>
  </si>
  <si>
    <t>Sieht die Stimmkarte auch die Option einer "Enthaltung" explizit vor?</t>
  </si>
  <si>
    <t>I.8b</t>
  </si>
  <si>
    <r>
      <t>Veröffentlicht die Gesellschaft die Stimmkarte samt dazugehöriger Nummerierung</t>
    </r>
    <r>
      <rPr>
        <b/>
        <sz val="12"/>
        <rFont val="Arial"/>
        <family val="2"/>
      </rPr>
      <t xml:space="preserve"> </t>
    </r>
    <r>
      <rPr>
        <sz val="12"/>
        <rFont val="Arial"/>
        <family val="2"/>
      </rPr>
      <t>im frei zugänglichen Bereich der Website?</t>
    </r>
  </si>
  <si>
    <t>I.8a</t>
  </si>
  <si>
    <t>A. 8</t>
  </si>
  <si>
    <t xml:space="preserve">Ist bei Vorlage eines Beschlussvorschlages eine Änderung der Satzung und Verankerung der virtuellen Hauptversammlung auf einen Zeitraum von maximal zwei Jahren begrenzt? </t>
  </si>
  <si>
    <t>I.4</t>
  </si>
  <si>
    <t>Behandelt die Gesellschaft ihre Aktionäre grundsätzlich gleich, z.B. durch ausschließliche Ausgabe von  Stammaktien?</t>
  </si>
  <si>
    <t>III.8</t>
  </si>
  <si>
    <t>Werden die Regelgrenzen nach III.7 (Regelzugehörigkeitsdauer) und III.8 (Altersgrenze AR) veröffentlicht?</t>
  </si>
  <si>
    <r>
      <rPr>
        <b/>
        <sz val="12"/>
        <rFont val="Arial"/>
        <family val="2"/>
      </rPr>
      <t>Ziel der Scorecard</t>
    </r>
    <r>
      <rPr>
        <sz val="12"/>
        <rFont val="Arial"/>
        <family val="2"/>
      </rPr>
      <t>: ein aussagekräftiges, differenziertes Bild der Governance-Qualität deutscher Börsenunternehmen bereitzustellen.
In der</t>
    </r>
    <r>
      <rPr>
        <b/>
        <sz val="12"/>
        <rFont val="Arial"/>
        <family val="2"/>
      </rPr>
      <t xml:space="preserve"> Struktur </t>
    </r>
    <r>
      <rPr>
        <sz val="12"/>
        <rFont val="Arial"/>
        <family val="2"/>
      </rPr>
      <t>folgt die Scorecard den Kapiteln des Deutschen Corporate Governance Kodex (DCGK).
Als</t>
    </r>
    <r>
      <rPr>
        <b/>
        <sz val="12"/>
        <rFont val="Arial"/>
        <family val="2"/>
      </rPr>
      <t xml:space="preserve"> Basis</t>
    </r>
    <r>
      <rPr>
        <sz val="12"/>
        <rFont val="Arial"/>
        <family val="2"/>
      </rPr>
      <t xml:space="preserve"> dienen:
   - die "Soll"-Empfehlungen ("E") des DCGK in seiner gültigen Fassung,
   - die "Sollte"-Anregungen ("A") des DCGK,
   - die relevanten Paragraphen ("§§") des deutschen Aktiengesetzes (AktG),
   - relevante Vorgaben der ICGN Global Corporate Governance Principles ("ICGN"),
   - sowie zusätzliche Best Practice Kriterien ("BP").
Die </t>
    </r>
    <r>
      <rPr>
        <b/>
        <sz val="12"/>
        <rFont val="Arial"/>
        <family val="2"/>
      </rPr>
      <t xml:space="preserve">Erfüllungsgrade </t>
    </r>
    <r>
      <rPr>
        <sz val="12"/>
        <rFont val="Arial"/>
        <family val="2"/>
      </rPr>
      <t>der Einzelfragen werden durch Ankreuzen "X" in der Spalte (1) festgelegt. 
Der</t>
    </r>
    <r>
      <rPr>
        <b/>
        <sz val="12"/>
        <rFont val="Arial"/>
        <family val="2"/>
      </rPr>
      <t xml:space="preserve"> Gesamtscore</t>
    </r>
    <r>
      <rPr>
        <sz val="12"/>
        <rFont val="Arial"/>
        <family val="2"/>
      </rPr>
      <t xml:space="preserve"> ergibt sich aus der Zusammenfassung der einzelnen Teilkriterien. Eine vollständige Punktezahl kann nur erreicht werden, wenn die relevante Information auch tatsächlich veröffentlicht wird. </t>
    </r>
  </si>
  <si>
    <t>Wird innerhalb der Vorstandsvergütung ein Peer-Group-Vergleich zur Bewertung der Leistung herangezogen?</t>
  </si>
  <si>
    <t>© 2023 DVFA e. V.</t>
  </si>
  <si>
    <t>Vorlage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</si>
</sst>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0.0"/>
  </numFmts>
  <fonts count="17" x14ac:knownFonts="1">
    <font>
      <sz val="10"/>
      <name val="Arial"/>
    </font>
    <font>
      <sz val="10"/>
      <name val="Arial"/>
      <family val="2"/>
    </font>
    <font>
      <sz val="12"/>
      <name val="Arial"/>
      <family val="2"/>
    </font>
    <font>
      <b/>
      <sz val="12"/>
      <name val="Arial"/>
      <family val="2"/>
    </font>
    <font>
      <b/>
      <sz val="14"/>
      <name val="Arial"/>
      <family val="2"/>
    </font>
    <font>
      <b/>
      <sz val="10"/>
      <name val="Arial"/>
      <family val="2"/>
    </font>
    <font>
      <sz val="14"/>
      <name val="Arial"/>
      <family val="2"/>
    </font>
    <font>
      <sz val="11"/>
      <color theme="1"/>
      <name val="Calibri"/>
      <family val="2"/>
      <scheme val="minor"/>
    </font>
    <font>
      <sz val="12"/>
      <color theme="1"/>
      <name val="Arial"/>
      <family val="2"/>
    </font>
    <font>
      <b/>
      <u/>
      <sz val="12"/>
      <color theme="1"/>
      <name val="Arial"/>
      <family val="2"/>
    </font>
    <font>
      <b/>
      <sz val="12"/>
      <color theme="1"/>
      <name val="Arial"/>
      <family val="2"/>
    </font>
    <font>
      <b/>
      <sz val="11"/>
      <color theme="1"/>
      <name val="Arial"/>
      <family val="2"/>
    </font>
    <font>
      <sz val="10"/>
      <color theme="1"/>
      <name val="Calibri"/>
      <family val="2"/>
      <scheme val="minor"/>
    </font>
    <font>
      <sz val="11"/>
      <color theme="1"/>
      <name val="Arial"/>
      <family val="2"/>
    </font>
    <font>
      <b/>
      <u/>
      <sz val="11"/>
      <color theme="1"/>
      <name val="Calibri"/>
      <family val="2"/>
      <scheme val="minor"/>
    </font>
    <font>
      <b/>
      <sz val="16"/>
      <color theme="1"/>
      <name val="Arial"/>
      <family val="2"/>
    </font>
    <font>
      <b/>
      <sz val="10"/>
      <color theme="1"/>
      <name val="Arial"/>
      <family val="2"/>
    </font>
  </fonts>
  <fills count="5">
    <fill>
      <patternFill patternType="none"/>
    </fill>
    <fill>
      <patternFill patternType="gray125"/>
    </fill>
    <fill>
      <patternFill patternType="solid">
        <fgColor theme="0"/>
        <bgColor indexed="22"/>
      </patternFill>
    </fill>
    <fill>
      <patternFill patternType="solid">
        <fgColor theme="0"/>
        <bgColor indexed="64"/>
      </patternFill>
    </fill>
    <fill>
      <patternFill patternType="solid">
        <fgColor theme="0" tint="-0.249977111117893"/>
        <bgColor indexed="64"/>
      </patternFill>
    </fill>
  </fills>
  <borders count="30">
    <border>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8">
    <xf numFmtId="0" fontId="0" fillId="0" borderId="0"/>
    <xf numFmtId="164" fontId="1" fillId="0" borderId="0" applyFont="0" applyFill="0" applyBorder="0" applyAlignment="0" applyProtection="0"/>
    <xf numFmtId="43"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1" fillId="0" borderId="0"/>
    <xf numFmtId="0" fontId="7" fillId="0" borderId="0"/>
  </cellStyleXfs>
  <cellXfs count="129">
    <xf numFmtId="0" fontId="0" fillId="0" borderId="0" xfId="0"/>
    <xf numFmtId="164" fontId="5" fillId="2" borderId="1" xfId="1" applyFont="1" applyFill="1" applyBorder="1" applyAlignment="1" applyProtection="1">
      <alignment horizontal="left" vertical="top" wrapText="1"/>
    </xf>
    <xf numFmtId="164" fontId="4" fillId="2" borderId="2" xfId="1" applyFont="1" applyFill="1" applyBorder="1" applyAlignment="1" applyProtection="1">
      <alignment horizontal="left" vertical="top" wrapText="1"/>
    </xf>
    <xf numFmtId="164" fontId="3" fillId="2" borderId="3" xfId="1" applyFont="1" applyFill="1" applyBorder="1" applyAlignment="1" applyProtection="1">
      <alignment horizontal="left" vertical="top" wrapText="1"/>
    </xf>
    <xf numFmtId="164" fontId="8" fillId="3" borderId="0" xfId="1" applyFont="1" applyFill="1" applyBorder="1" applyAlignment="1" applyProtection="1">
      <alignment horizontal="left"/>
    </xf>
    <xf numFmtId="164" fontId="8" fillId="3" borderId="4" xfId="1" applyFont="1" applyFill="1" applyBorder="1" applyAlignment="1" applyProtection="1">
      <alignment horizontal="left"/>
    </xf>
    <xf numFmtId="164" fontId="5" fillId="2" borderId="2" xfId="1" applyFont="1" applyFill="1" applyBorder="1" applyAlignment="1" applyProtection="1">
      <alignment horizontal="left" vertical="top" wrapText="1"/>
    </xf>
    <xf numFmtId="9" fontId="8" fillId="3" borderId="0" xfId="1" applyNumberFormat="1" applyFont="1" applyFill="1" applyAlignment="1" applyProtection="1">
      <alignment horizontal="left"/>
    </xf>
    <xf numFmtId="164" fontId="8" fillId="3" borderId="5" xfId="1" applyFont="1" applyFill="1" applyBorder="1" applyAlignment="1" applyProtection="1">
      <alignment horizontal="left"/>
    </xf>
    <xf numFmtId="164" fontId="8" fillId="3" borderId="0" xfId="1" applyFont="1" applyFill="1" applyAlignment="1" applyProtection="1">
      <alignment horizontal="left"/>
    </xf>
    <xf numFmtId="164" fontId="8" fillId="0" borderId="4" xfId="1" applyFont="1" applyFill="1" applyBorder="1" applyAlignment="1" applyProtection="1">
      <alignment horizontal="left"/>
    </xf>
    <xf numFmtId="0" fontId="1" fillId="0" borderId="0" xfId="16"/>
    <xf numFmtId="0" fontId="9" fillId="0" borderId="0" xfId="15" applyFont="1" applyAlignment="1">
      <alignment vertical="center"/>
    </xf>
    <xf numFmtId="0" fontId="7" fillId="0" borderId="0" xfId="15"/>
    <xf numFmtId="0" fontId="2" fillId="0" borderId="0" xfId="15" applyFont="1" applyAlignment="1">
      <alignment horizontal="left" vertical="top" wrapText="1"/>
    </xf>
    <xf numFmtId="0" fontId="7" fillId="3" borderId="0" xfId="15" applyFill="1"/>
    <xf numFmtId="0" fontId="2" fillId="3" borderId="0" xfId="15" applyFont="1" applyFill="1" applyAlignment="1">
      <alignment wrapText="1"/>
    </xf>
    <xf numFmtId="0" fontId="2" fillId="0" borderId="0" xfId="15" applyFont="1" applyAlignment="1">
      <alignment wrapText="1"/>
    </xf>
    <xf numFmtId="0" fontId="10" fillId="0" borderId="6" xfId="15" applyFont="1" applyBorder="1"/>
    <xf numFmtId="0" fontId="10" fillId="0" borderId="6" xfId="15" applyFont="1" applyBorder="1" applyAlignment="1">
      <alignment horizontal="center"/>
    </xf>
    <xf numFmtId="0" fontId="8" fillId="0" borderId="0" xfId="15" applyFont="1"/>
    <xf numFmtId="2" fontId="8" fillId="0" borderId="0" xfId="15" applyNumberFormat="1" applyFont="1" applyAlignment="1">
      <alignment horizontal="center"/>
    </xf>
    <xf numFmtId="9" fontId="8" fillId="0" borderId="0" xfId="12" applyFont="1"/>
    <xf numFmtId="0" fontId="8" fillId="0" borderId="7" xfId="15" applyFont="1" applyBorder="1"/>
    <xf numFmtId="2" fontId="8" fillId="0" borderId="7" xfId="15" applyNumberFormat="1" applyFont="1" applyBorder="1" applyAlignment="1">
      <alignment horizontal="center"/>
    </xf>
    <xf numFmtId="9" fontId="8" fillId="0" borderId="7" xfId="12" applyFont="1" applyBorder="1"/>
    <xf numFmtId="0" fontId="8" fillId="0" borderId="0" xfId="16" applyFont="1" applyAlignment="1">
      <alignment horizontal="left"/>
    </xf>
    <xf numFmtId="0" fontId="11" fillId="0" borderId="0" xfId="16" applyFont="1" applyAlignment="1">
      <alignment horizontal="left"/>
    </xf>
    <xf numFmtId="0" fontId="1" fillId="0" borderId="0" xfId="16" applyAlignment="1">
      <alignment horizontal="left"/>
    </xf>
    <xf numFmtId="0" fontId="1" fillId="0" borderId="0" xfId="16" applyAlignment="1">
      <alignment horizontal="left" wrapText="1"/>
    </xf>
    <xf numFmtId="0" fontId="1" fillId="0" borderId="0" xfId="16" applyAlignment="1" applyProtection="1">
      <alignment wrapText="1"/>
      <protection locked="0"/>
    </xf>
    <xf numFmtId="0" fontId="1" fillId="0" borderId="0" xfId="16" applyAlignment="1">
      <alignment wrapText="1"/>
    </xf>
    <xf numFmtId="0" fontId="2" fillId="0" borderId="0" xfId="16" applyFont="1" applyAlignment="1">
      <alignment horizontal="left" vertical="top" wrapText="1"/>
    </xf>
    <xf numFmtId="0" fontId="5" fillId="0" borderId="0" xfId="16" applyFont="1" applyAlignment="1">
      <alignment wrapText="1"/>
    </xf>
    <xf numFmtId="0" fontId="8" fillId="3" borderId="8" xfId="16" applyFont="1" applyFill="1" applyBorder="1" applyAlignment="1">
      <alignment horizontal="left"/>
    </xf>
    <xf numFmtId="49" fontId="2" fillId="3" borderId="9" xfId="16" applyNumberFormat="1" applyFont="1" applyFill="1" applyBorder="1" applyAlignment="1">
      <alignment horizontal="left"/>
    </xf>
    <xf numFmtId="0" fontId="5" fillId="2" borderId="10" xfId="16" applyFont="1" applyFill="1" applyBorder="1" applyAlignment="1">
      <alignment horizontal="left" vertical="top" wrapText="1"/>
    </xf>
    <xf numFmtId="0" fontId="1" fillId="3" borderId="11" xfId="16" applyFill="1" applyBorder="1" applyAlignment="1">
      <alignment horizontal="left"/>
    </xf>
    <xf numFmtId="0" fontId="4" fillId="3" borderId="0" xfId="16" applyFont="1" applyFill="1" applyAlignment="1">
      <alignment horizontal="left" vertical="top" wrapText="1"/>
    </xf>
    <xf numFmtId="0" fontId="4" fillId="3" borderId="12" xfId="16" applyFont="1" applyFill="1" applyBorder="1" applyAlignment="1">
      <alignment horizontal="left" vertical="center"/>
    </xf>
    <xf numFmtId="0" fontId="4" fillId="3" borderId="6" xfId="16" applyFont="1" applyFill="1" applyBorder="1" applyAlignment="1">
      <alignment horizontal="left" vertical="center"/>
    </xf>
    <xf numFmtId="0" fontId="6" fillId="3" borderId="13" xfId="16" applyFont="1" applyFill="1" applyBorder="1" applyAlignment="1">
      <alignment horizontal="left"/>
    </xf>
    <xf numFmtId="0" fontId="4" fillId="2" borderId="14" xfId="16" applyFont="1" applyFill="1" applyBorder="1" applyAlignment="1">
      <alignment horizontal="left" vertical="top" wrapText="1"/>
    </xf>
    <xf numFmtId="0" fontId="5" fillId="0" borderId="0" xfId="16" applyFont="1" applyAlignment="1">
      <alignment horizontal="center" wrapText="1"/>
    </xf>
    <xf numFmtId="0" fontId="8" fillId="3" borderId="15" xfId="16" applyFont="1" applyFill="1" applyBorder="1" applyAlignment="1">
      <alignment horizontal="left"/>
    </xf>
    <xf numFmtId="0" fontId="3" fillId="3" borderId="16" xfId="16" applyFont="1" applyFill="1" applyBorder="1" applyAlignment="1">
      <alignment horizontal="left" vertical="center"/>
    </xf>
    <xf numFmtId="0" fontId="3" fillId="3" borderId="17" xfId="16" applyFont="1" applyFill="1" applyBorder="1" applyAlignment="1">
      <alignment horizontal="left" vertical="center"/>
    </xf>
    <xf numFmtId="2" fontId="3" fillId="3" borderId="17" xfId="16" applyNumberFormat="1" applyFont="1" applyFill="1" applyBorder="1" applyAlignment="1">
      <alignment horizontal="left" vertical="center"/>
    </xf>
    <xf numFmtId="0" fontId="3" fillId="2" borderId="3" xfId="16" applyFont="1" applyFill="1" applyBorder="1" applyAlignment="1">
      <alignment horizontal="left" vertical="top" wrapText="1"/>
    </xf>
    <xf numFmtId="0" fontId="1" fillId="3" borderId="0" xfId="16" applyFill="1" applyAlignment="1">
      <alignment horizontal="left"/>
    </xf>
    <xf numFmtId="0" fontId="8" fillId="3" borderId="0" xfId="16" applyFont="1" applyFill="1" applyAlignment="1">
      <alignment horizontal="left"/>
    </xf>
    <xf numFmtId="9" fontId="8" fillId="3" borderId="0" xfId="8" applyFont="1" applyFill="1" applyAlignment="1" applyProtection="1">
      <alignment horizontal="left"/>
    </xf>
    <xf numFmtId="0" fontId="1" fillId="0" borderId="17" xfId="16" applyBorder="1" applyAlignment="1">
      <alignment horizontal="left" wrapText="1"/>
    </xf>
    <xf numFmtId="0" fontId="1" fillId="0" borderId="17" xfId="16" applyBorder="1" applyAlignment="1" applyProtection="1">
      <alignment wrapText="1"/>
      <protection locked="0"/>
    </xf>
    <xf numFmtId="0" fontId="8" fillId="3" borderId="17" xfId="16" applyFont="1" applyFill="1" applyBorder="1" applyAlignment="1">
      <alignment horizontal="left" vertical="center"/>
    </xf>
    <xf numFmtId="0" fontId="2" fillId="0" borderId="17" xfId="16" applyFont="1" applyBorder="1" applyAlignment="1">
      <alignment horizontal="left" vertical="center" wrapText="1"/>
    </xf>
    <xf numFmtId="165" fontId="2" fillId="3" borderId="17" xfId="16" applyNumberFormat="1" applyFont="1" applyFill="1" applyBorder="1" applyAlignment="1">
      <alignment horizontal="left" vertical="center" wrapText="1"/>
    </xf>
    <xf numFmtId="0" fontId="2" fillId="3" borderId="17" xfId="16" applyFont="1" applyFill="1" applyBorder="1" applyAlignment="1">
      <alignment horizontal="left" vertical="center" wrapText="1"/>
    </xf>
    <xf numFmtId="165" fontId="2" fillId="0" borderId="17" xfId="16" applyNumberFormat="1" applyFont="1" applyBorder="1" applyAlignment="1">
      <alignment horizontal="left" vertical="center" wrapText="1"/>
    </xf>
    <xf numFmtId="0" fontId="1" fillId="3" borderId="17" xfId="16" applyFill="1" applyBorder="1" applyAlignment="1">
      <alignment horizontal="left" wrapText="1"/>
    </xf>
    <xf numFmtId="0" fontId="1" fillId="3" borderId="17" xfId="16" applyFill="1" applyBorder="1" applyAlignment="1" applyProtection="1">
      <alignment wrapText="1"/>
      <protection locked="0"/>
    </xf>
    <xf numFmtId="0" fontId="1" fillId="3" borderId="0" xfId="16" applyFill="1" applyAlignment="1">
      <alignment wrapText="1"/>
    </xf>
    <xf numFmtId="0" fontId="1" fillId="3" borderId="0" xfId="16" applyFill="1"/>
    <xf numFmtId="0" fontId="8" fillId="3" borderId="10" xfId="16" applyFont="1" applyFill="1" applyBorder="1" applyAlignment="1">
      <alignment horizontal="left" vertical="center"/>
    </xf>
    <xf numFmtId="165" fontId="2" fillId="3" borderId="10" xfId="16" applyNumberFormat="1" applyFont="1" applyFill="1" applyBorder="1" applyAlignment="1">
      <alignment horizontal="left" vertical="center" wrapText="1"/>
    </xf>
    <xf numFmtId="0" fontId="2" fillId="3" borderId="10" xfId="16" applyFont="1" applyFill="1" applyBorder="1" applyAlignment="1">
      <alignment horizontal="left" vertical="center" wrapText="1"/>
    </xf>
    <xf numFmtId="0" fontId="8" fillId="3" borderId="18" xfId="16" applyFont="1" applyFill="1" applyBorder="1" applyAlignment="1">
      <alignment horizontal="left"/>
    </xf>
    <xf numFmtId="43" fontId="8" fillId="3" borderId="19" xfId="16" applyNumberFormat="1" applyFont="1" applyFill="1" applyBorder="1" applyAlignment="1">
      <alignment horizontal="left"/>
    </xf>
    <xf numFmtId="9" fontId="8" fillId="0" borderId="20" xfId="8" applyFont="1" applyFill="1" applyBorder="1" applyAlignment="1" applyProtection="1">
      <alignment horizontal="left"/>
    </xf>
    <xf numFmtId="9" fontId="8" fillId="3" borderId="19" xfId="8" applyFont="1" applyFill="1" applyBorder="1" applyAlignment="1" applyProtection="1">
      <alignment horizontal="left"/>
    </xf>
    <xf numFmtId="0" fontId="8" fillId="3" borderId="21" xfId="16" applyFont="1" applyFill="1" applyBorder="1" applyAlignment="1">
      <alignment horizontal="left"/>
    </xf>
    <xf numFmtId="0" fontId="8" fillId="3" borderId="4" xfId="16" applyFont="1" applyFill="1" applyBorder="1" applyAlignment="1">
      <alignment horizontal="left"/>
    </xf>
    <xf numFmtId="9" fontId="8" fillId="3" borderId="22" xfId="8" applyFont="1" applyFill="1" applyBorder="1" applyAlignment="1" applyProtection="1">
      <alignment horizontal="left"/>
    </xf>
    <xf numFmtId="0" fontId="1" fillId="0" borderId="6" xfId="16" applyBorder="1" applyAlignment="1">
      <alignment horizontal="left" wrapText="1"/>
    </xf>
    <xf numFmtId="0" fontId="5" fillId="2" borderId="14" xfId="16" applyFont="1" applyFill="1" applyBorder="1" applyAlignment="1">
      <alignment horizontal="left" vertical="top" wrapText="1"/>
    </xf>
    <xf numFmtId="0" fontId="3" fillId="3" borderId="16" xfId="16" applyFont="1" applyFill="1" applyBorder="1" applyAlignment="1">
      <alignment horizontal="left" vertical="center" wrapText="1"/>
    </xf>
    <xf numFmtId="0" fontId="8" fillId="0" borderId="17" xfId="16" applyFont="1" applyBorder="1" applyAlignment="1">
      <alignment horizontal="left" vertical="center"/>
    </xf>
    <xf numFmtId="49" fontId="2" fillId="3" borderId="17" xfId="16" applyNumberFormat="1" applyFont="1" applyFill="1" applyBorder="1" applyAlignment="1">
      <alignment horizontal="left" vertical="center" wrapText="1"/>
    </xf>
    <xf numFmtId="49" fontId="2" fillId="0" borderId="17" xfId="16" applyNumberFormat="1" applyFont="1" applyBorder="1" applyAlignment="1">
      <alignment horizontal="left" vertical="center" wrapText="1"/>
    </xf>
    <xf numFmtId="0" fontId="8" fillId="3" borderId="23" xfId="16" applyFont="1" applyFill="1" applyBorder="1" applyAlignment="1">
      <alignment horizontal="left"/>
    </xf>
    <xf numFmtId="0" fontId="8" fillId="3" borderId="5" xfId="16" applyFont="1" applyFill="1" applyBorder="1" applyAlignment="1">
      <alignment horizontal="left"/>
    </xf>
    <xf numFmtId="43" fontId="8" fillId="3" borderId="24" xfId="16" applyNumberFormat="1" applyFont="1" applyFill="1" applyBorder="1" applyAlignment="1">
      <alignment horizontal="left"/>
    </xf>
    <xf numFmtId="0" fontId="1" fillId="0" borderId="9" xfId="16" applyBorder="1" applyAlignment="1">
      <alignment horizontal="left" wrapText="1"/>
    </xf>
    <xf numFmtId="9" fontId="8" fillId="3" borderId="20" xfId="8" applyFont="1" applyFill="1" applyBorder="1" applyAlignment="1" applyProtection="1">
      <alignment horizontal="left"/>
    </xf>
    <xf numFmtId="0" fontId="2" fillId="3" borderId="17" xfId="16" applyFont="1" applyFill="1" applyBorder="1" applyAlignment="1">
      <alignment horizontal="left" vertical="center"/>
    </xf>
    <xf numFmtId="0" fontId="2" fillId="0" borderId="17" xfId="16" applyFont="1" applyBorder="1" applyAlignment="1">
      <alignment horizontal="left" vertical="center"/>
    </xf>
    <xf numFmtId="0" fontId="2" fillId="3" borderId="10" xfId="16" applyFont="1" applyFill="1" applyBorder="1" applyAlignment="1">
      <alignment horizontal="left" vertical="center"/>
    </xf>
    <xf numFmtId="0" fontId="12" fillId="3" borderId="0" xfId="16" applyFont="1" applyFill="1" applyAlignment="1">
      <alignment horizontal="left"/>
    </xf>
    <xf numFmtId="9" fontId="8" fillId="0" borderId="22" xfId="8" applyFont="1" applyFill="1" applyBorder="1" applyAlignment="1" applyProtection="1">
      <alignment horizontal="left"/>
    </xf>
    <xf numFmtId="0" fontId="2" fillId="0" borderId="1" xfId="16" applyFont="1" applyBorder="1" applyAlignment="1">
      <alignment horizontal="left" vertical="center" wrapText="1"/>
    </xf>
    <xf numFmtId="165" fontId="2" fillId="0" borderId="10" xfId="16" applyNumberFormat="1" applyFont="1" applyBorder="1" applyAlignment="1">
      <alignment horizontal="left" vertical="center" wrapText="1"/>
    </xf>
    <xf numFmtId="0" fontId="2" fillId="0" borderId="16" xfId="16" applyFont="1" applyBorder="1" applyAlignment="1">
      <alignment horizontal="left" vertical="center" wrapText="1"/>
    </xf>
    <xf numFmtId="0" fontId="2" fillId="0" borderId="2" xfId="16" applyFont="1" applyBorder="1" applyAlignment="1">
      <alignment horizontal="left" vertical="center" wrapText="1"/>
    </xf>
    <xf numFmtId="0" fontId="2" fillId="0" borderId="10" xfId="16" applyFont="1" applyBorder="1" applyAlignment="1">
      <alignment horizontal="left" vertical="center" wrapText="1"/>
    </xf>
    <xf numFmtId="0" fontId="8" fillId="0" borderId="10" xfId="16" applyFont="1" applyBorder="1" applyAlignment="1">
      <alignment horizontal="left" vertical="center"/>
    </xf>
    <xf numFmtId="0" fontId="13" fillId="0" borderId="17" xfId="16" applyFont="1" applyBorder="1" applyAlignment="1">
      <alignment horizontal="left" vertical="center"/>
    </xf>
    <xf numFmtId="0" fontId="13" fillId="3" borderId="17" xfId="16" applyFont="1" applyFill="1" applyBorder="1" applyAlignment="1">
      <alignment horizontal="left" vertical="center"/>
    </xf>
    <xf numFmtId="0" fontId="13" fillId="0" borderId="0" xfId="16" applyFont="1" applyAlignment="1">
      <alignment horizontal="left" vertical="center" wrapText="1"/>
    </xf>
    <xf numFmtId="0" fontId="1" fillId="0" borderId="0" xfId="16" applyAlignment="1">
      <alignment horizontal="left" vertical="center"/>
    </xf>
    <xf numFmtId="0" fontId="14" fillId="0" borderId="0" xfId="16" applyFont="1" applyAlignment="1">
      <alignment horizontal="left" vertical="center"/>
    </xf>
    <xf numFmtId="0" fontId="13" fillId="0" borderId="0" xfId="16" applyFont="1" applyAlignment="1">
      <alignment horizontal="left" vertical="center"/>
    </xf>
    <xf numFmtId="0" fontId="8" fillId="3" borderId="10" xfId="16" applyFont="1" applyFill="1" applyBorder="1" applyAlignment="1">
      <alignment horizontal="left"/>
    </xf>
    <xf numFmtId="0" fontId="1" fillId="3" borderId="14" xfId="16" applyFill="1" applyBorder="1" applyAlignment="1">
      <alignment horizontal="left"/>
    </xf>
    <xf numFmtId="0" fontId="8" fillId="3" borderId="17" xfId="16" applyFont="1" applyFill="1" applyBorder="1" applyAlignment="1">
      <alignment horizontal="left"/>
    </xf>
    <xf numFmtId="0" fontId="8" fillId="3" borderId="3" xfId="16" applyFont="1" applyFill="1" applyBorder="1" applyAlignment="1">
      <alignment horizontal="left"/>
    </xf>
    <xf numFmtId="0" fontId="2" fillId="3" borderId="25" xfId="16" applyFont="1" applyFill="1" applyBorder="1" applyAlignment="1">
      <alignment horizontal="left" vertical="center" wrapText="1"/>
    </xf>
    <xf numFmtId="0" fontId="2" fillId="3" borderId="6" xfId="16" applyFont="1" applyFill="1" applyBorder="1" applyAlignment="1">
      <alignment horizontal="left" vertical="center" wrapText="1"/>
    </xf>
    <xf numFmtId="0" fontId="2" fillId="0" borderId="9" xfId="16" applyFont="1" applyBorder="1" applyAlignment="1">
      <alignment horizontal="left" vertical="center" wrapText="1"/>
    </xf>
    <xf numFmtId="0" fontId="2" fillId="0" borderId="25" xfId="16" applyFont="1" applyBorder="1" applyAlignment="1">
      <alignment horizontal="left" vertical="center" wrapText="1"/>
    </xf>
    <xf numFmtId="0" fontId="2" fillId="0" borderId="0" xfId="15" applyFont="1" applyAlignment="1">
      <alignment horizontal="left" vertical="top" wrapText="1"/>
    </xf>
    <xf numFmtId="0" fontId="8" fillId="3" borderId="26" xfId="16" applyFont="1" applyFill="1" applyBorder="1" applyAlignment="1">
      <alignment horizontal="left"/>
    </xf>
    <xf numFmtId="0" fontId="8" fillId="3" borderId="6" xfId="16" applyFont="1" applyFill="1" applyBorder="1" applyAlignment="1">
      <alignment horizontal="left"/>
    </xf>
    <xf numFmtId="0" fontId="16" fillId="0" borderId="17" xfId="16" applyFont="1" applyBorder="1" applyAlignment="1" applyProtection="1">
      <alignment horizontal="left" vertical="top" wrapText="1"/>
      <protection locked="0"/>
    </xf>
    <xf numFmtId="0" fontId="1" fillId="0" borderId="17" xfId="16" applyBorder="1" applyAlignment="1" applyProtection="1">
      <alignment horizontal="left" vertical="top" wrapText="1"/>
      <protection locked="0"/>
    </xf>
    <xf numFmtId="0" fontId="15" fillId="4" borderId="28" xfId="16" applyFont="1" applyFill="1" applyBorder="1" applyAlignment="1">
      <alignment horizontal="left" vertical="center"/>
    </xf>
    <xf numFmtId="0" fontId="15" fillId="4" borderId="29" xfId="16" applyFont="1" applyFill="1" applyBorder="1" applyAlignment="1">
      <alignment horizontal="left" vertical="center"/>
    </xf>
    <xf numFmtId="14" fontId="5" fillId="4" borderId="28" xfId="16" applyNumberFormat="1" applyFont="1" applyFill="1" applyBorder="1" applyAlignment="1">
      <alignment horizontal="left" vertical="center" wrapText="1"/>
    </xf>
    <xf numFmtId="0" fontId="5" fillId="4" borderId="29" xfId="16" applyFont="1" applyFill="1" applyBorder="1" applyAlignment="1">
      <alignment horizontal="left" vertical="center" wrapText="1"/>
    </xf>
    <xf numFmtId="0" fontId="3" fillId="3" borderId="8" xfId="16" applyFont="1" applyFill="1" applyBorder="1" applyAlignment="1">
      <alignment horizontal="left" vertical="top" wrapText="1"/>
    </xf>
    <xf numFmtId="0" fontId="3" fillId="3" borderId="9" xfId="16" applyFont="1" applyFill="1" applyBorder="1" applyAlignment="1">
      <alignment horizontal="left" vertical="top" wrapText="1"/>
    </xf>
    <xf numFmtId="0" fontId="3" fillId="3" borderId="1" xfId="16" applyFont="1" applyFill="1" applyBorder="1" applyAlignment="1">
      <alignment horizontal="left" vertical="top" wrapText="1"/>
    </xf>
    <xf numFmtId="0" fontId="16" fillId="0" borderId="17" xfId="16" applyFont="1" applyBorder="1" applyAlignment="1">
      <alignment horizontal="left" vertical="top" wrapText="1"/>
    </xf>
    <xf numFmtId="0" fontId="1" fillId="0" borderId="17" xfId="16" applyBorder="1" applyAlignment="1">
      <alignment horizontal="left" vertical="top" wrapText="1"/>
    </xf>
    <xf numFmtId="0" fontId="3" fillId="3" borderId="0" xfId="16" applyFont="1" applyFill="1" applyAlignment="1">
      <alignment horizontal="left" vertical="top" wrapText="1"/>
    </xf>
    <xf numFmtId="0" fontId="3" fillId="3" borderId="2" xfId="16" applyFont="1" applyFill="1" applyBorder="1" applyAlignment="1">
      <alignment horizontal="left" vertical="top" wrapText="1"/>
    </xf>
    <xf numFmtId="164" fontId="5" fillId="2" borderId="27" xfId="1" applyFont="1" applyFill="1" applyBorder="1" applyAlignment="1" applyProtection="1">
      <alignment horizontal="left" vertical="top" wrapText="1"/>
    </xf>
    <xf numFmtId="164" fontId="5" fillId="2" borderId="14" xfId="1" applyFont="1" applyFill="1" applyBorder="1" applyAlignment="1" applyProtection="1">
      <alignment horizontal="left" vertical="top" wrapText="1"/>
    </xf>
    <xf numFmtId="0" fontId="5" fillId="2" borderId="27" xfId="16" applyFont="1" applyFill="1" applyBorder="1" applyAlignment="1">
      <alignment horizontal="left" vertical="top" wrapText="1"/>
    </xf>
    <xf numFmtId="0" fontId="5" fillId="2" borderId="14" xfId="16" applyFont="1" applyFill="1" applyBorder="1" applyAlignment="1">
      <alignment horizontal="left" vertical="top" wrapText="1"/>
    </xf>
  </cellXfs>
  <cellStyles count="18">
    <cellStyle name="Komma" xfId="1" builtinId="3"/>
    <cellStyle name="Komma 2" xfId="2" xr:uid="{00000000-0005-0000-0000-000001000000}"/>
    <cellStyle name="Komma 2 2" xfId="3" xr:uid="{00000000-0005-0000-0000-000002000000}"/>
    <cellStyle name="Komma 3" xfId="4" xr:uid="{00000000-0005-0000-0000-000003000000}"/>
    <cellStyle name="Prozent 2" xfId="5" xr:uid="{00000000-0005-0000-0000-000004000000}"/>
    <cellStyle name="Prozent 2 2" xfId="6" xr:uid="{00000000-0005-0000-0000-000005000000}"/>
    <cellStyle name="Prozent 2 3" xfId="7" xr:uid="{00000000-0005-0000-0000-000006000000}"/>
    <cellStyle name="Prozent 2 3 2" xfId="8" xr:uid="{00000000-0005-0000-0000-000007000000}"/>
    <cellStyle name="Prozent 2 4" xfId="9" xr:uid="{00000000-0005-0000-0000-000008000000}"/>
    <cellStyle name="Prozent 3" xfId="10" xr:uid="{00000000-0005-0000-0000-000009000000}"/>
    <cellStyle name="Prozent 3 2" xfId="11" xr:uid="{00000000-0005-0000-0000-00000A000000}"/>
    <cellStyle name="Prozent 3 3" xfId="12" xr:uid="{00000000-0005-0000-0000-00000B000000}"/>
    <cellStyle name="Standard" xfId="0" builtinId="0"/>
    <cellStyle name="Standard 2" xfId="13" xr:uid="{00000000-0005-0000-0000-00000D000000}"/>
    <cellStyle name="Standard 3" xfId="14" xr:uid="{00000000-0005-0000-0000-00000E000000}"/>
    <cellStyle name="Standard 3 2" xfId="15" xr:uid="{00000000-0005-0000-0000-00000F000000}"/>
    <cellStyle name="Standard 4" xfId="16" xr:uid="{00000000-0005-0000-0000-000010000000}"/>
    <cellStyle name="Standard 5"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mmissionen/Governance%20und%20Sustainability/FB_Scorecard/2023/Versand%20Avis%20Indizes/Kopie%20von%20Vorlag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hodik"/>
      <sheetName val="Vorlage"/>
    </sheetNames>
    <sheetDataSet>
      <sheetData sheetId="0"/>
      <sheetData sheetId="1">
        <row r="8">
          <cell r="F8">
            <v>1.5</v>
          </cell>
        </row>
        <row r="9">
          <cell r="F9">
            <v>1</v>
          </cell>
        </row>
        <row r="10">
          <cell r="F10">
            <v>1</v>
          </cell>
        </row>
        <row r="11">
          <cell r="F11">
            <v>1.5</v>
          </cell>
        </row>
        <row r="12">
          <cell r="F12">
            <v>1</v>
          </cell>
        </row>
        <row r="13">
          <cell r="F13">
            <v>1</v>
          </cell>
        </row>
        <row r="14">
          <cell r="F14">
            <v>1.5</v>
          </cell>
        </row>
        <row r="15">
          <cell r="F15">
            <v>1</v>
          </cell>
        </row>
        <row r="16">
          <cell r="F16">
            <v>1</v>
          </cell>
        </row>
        <row r="25">
          <cell r="F25">
            <v>2</v>
          </cell>
        </row>
        <row r="26">
          <cell r="F26">
            <v>1</v>
          </cell>
        </row>
        <row r="27">
          <cell r="F27">
            <v>1</v>
          </cell>
        </row>
        <row r="28">
          <cell r="F28">
            <v>1</v>
          </cell>
        </row>
        <row r="29">
          <cell r="F29">
            <v>0.5</v>
          </cell>
        </row>
        <row r="30">
          <cell r="F30">
            <v>1</v>
          </cell>
        </row>
        <row r="31">
          <cell r="F31">
            <v>1</v>
          </cell>
        </row>
        <row r="32">
          <cell r="F32">
            <v>1</v>
          </cell>
        </row>
        <row r="33">
          <cell r="F33">
            <v>1.5</v>
          </cell>
        </row>
        <row r="34">
          <cell r="F34">
            <v>2</v>
          </cell>
        </row>
        <row r="35">
          <cell r="F35">
            <v>1</v>
          </cell>
        </row>
        <row r="36">
          <cell r="F36">
            <v>1</v>
          </cell>
        </row>
        <row r="37">
          <cell r="F37">
            <v>0.5</v>
          </cell>
        </row>
        <row r="38">
          <cell r="F38">
            <v>1</v>
          </cell>
        </row>
        <row r="39">
          <cell r="F39">
            <v>1.5</v>
          </cell>
        </row>
        <row r="40">
          <cell r="F40">
            <v>2</v>
          </cell>
        </row>
        <row r="49">
          <cell r="F49">
            <v>0.5</v>
          </cell>
        </row>
        <row r="50">
          <cell r="F50">
            <v>0.5</v>
          </cell>
        </row>
        <row r="51">
          <cell r="F51">
            <v>1.5</v>
          </cell>
        </row>
        <row r="52">
          <cell r="F52">
            <v>1</v>
          </cell>
        </row>
        <row r="53">
          <cell r="F53">
            <v>1.5</v>
          </cell>
        </row>
        <row r="54">
          <cell r="F54">
            <v>1.5</v>
          </cell>
        </row>
        <row r="55">
          <cell r="F55">
            <v>1</v>
          </cell>
        </row>
        <row r="56">
          <cell r="F56">
            <v>1</v>
          </cell>
        </row>
        <row r="57">
          <cell r="F57">
            <v>0.5</v>
          </cell>
        </row>
        <row r="58">
          <cell r="F58">
            <v>1.5</v>
          </cell>
        </row>
        <row r="59">
          <cell r="F59">
            <v>1.5</v>
          </cell>
        </row>
        <row r="60">
          <cell r="F60">
            <v>1.5</v>
          </cell>
        </row>
        <row r="61">
          <cell r="F61">
            <v>1</v>
          </cell>
        </row>
        <row r="62">
          <cell r="F62">
            <v>1</v>
          </cell>
        </row>
        <row r="63">
          <cell r="F63">
            <v>1.5</v>
          </cell>
        </row>
        <row r="64">
          <cell r="F64">
            <v>1.5</v>
          </cell>
        </row>
        <row r="65">
          <cell r="F65">
            <v>1</v>
          </cell>
        </row>
        <row r="66">
          <cell r="F66">
            <v>1</v>
          </cell>
        </row>
        <row r="67">
          <cell r="F67">
            <v>1</v>
          </cell>
        </row>
        <row r="68">
          <cell r="F68">
            <v>0.5</v>
          </cell>
        </row>
        <row r="69">
          <cell r="F69">
            <v>1.5</v>
          </cell>
        </row>
        <row r="70">
          <cell r="F70">
            <v>1</v>
          </cell>
        </row>
        <row r="71">
          <cell r="F71">
            <v>1</v>
          </cell>
        </row>
        <row r="72">
          <cell r="F72">
            <v>1.5</v>
          </cell>
        </row>
        <row r="73">
          <cell r="F73">
            <v>1</v>
          </cell>
        </row>
        <row r="74">
          <cell r="F74">
            <v>1</v>
          </cell>
        </row>
        <row r="75">
          <cell r="F75">
            <v>0.5</v>
          </cell>
        </row>
        <row r="76">
          <cell r="F76">
            <v>1</v>
          </cell>
        </row>
        <row r="77">
          <cell r="F77">
            <v>1</v>
          </cell>
        </row>
        <row r="86">
          <cell r="F86">
            <v>1</v>
          </cell>
        </row>
        <row r="87">
          <cell r="F87">
            <v>1</v>
          </cell>
        </row>
        <row r="88">
          <cell r="F88">
            <v>1.5</v>
          </cell>
        </row>
        <row r="89">
          <cell r="F89">
            <v>1</v>
          </cell>
        </row>
        <row r="90">
          <cell r="F90">
            <v>1.5</v>
          </cell>
        </row>
        <row r="91">
          <cell r="F91">
            <v>1</v>
          </cell>
        </row>
        <row r="92">
          <cell r="F92">
            <v>1.5</v>
          </cell>
        </row>
        <row r="93">
          <cell r="F93">
            <v>1</v>
          </cell>
        </row>
        <row r="94">
          <cell r="F94">
            <v>1</v>
          </cell>
        </row>
        <row r="95">
          <cell r="F95">
            <v>1</v>
          </cell>
        </row>
        <row r="96">
          <cell r="F96">
            <v>1.5</v>
          </cell>
        </row>
        <row r="97">
          <cell r="F97">
            <v>1</v>
          </cell>
        </row>
        <row r="106">
          <cell r="F106">
            <v>2</v>
          </cell>
        </row>
        <row r="107">
          <cell r="F107">
            <v>1.5</v>
          </cell>
        </row>
        <row r="108">
          <cell r="F108">
            <v>1</v>
          </cell>
        </row>
        <row r="109">
          <cell r="F109">
            <v>1</v>
          </cell>
        </row>
        <row r="110">
          <cell r="F110">
            <v>1</v>
          </cell>
        </row>
        <row r="111">
          <cell r="F111">
            <v>2</v>
          </cell>
        </row>
        <row r="112">
          <cell r="F112">
            <v>1</v>
          </cell>
        </row>
        <row r="113">
          <cell r="F113">
            <v>1</v>
          </cell>
        </row>
        <row r="114">
          <cell r="F114">
            <v>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3">
    <tabColor rgb="FFFF0000"/>
  </sheetPr>
  <dimension ref="A1:H34"/>
  <sheetViews>
    <sheetView view="pageLayout" zoomScale="115" zoomScaleNormal="100" zoomScalePageLayoutView="115" workbookViewId="0">
      <selection activeCell="G37" sqref="G37"/>
    </sheetView>
  </sheetViews>
  <sheetFormatPr baseColWidth="10" defaultColWidth="9.140625" defaultRowHeight="15" x14ac:dyDescent="0.25"/>
  <cols>
    <col min="1" max="1" width="60.85546875" style="13" customWidth="1"/>
    <col min="2" max="2" width="13.5703125" style="13" bestFit="1" customWidth="1"/>
    <col min="3" max="3" width="14.42578125" style="13" customWidth="1"/>
    <col min="4" max="5" width="9.140625" style="13"/>
    <col min="6" max="6" width="10" style="13" customWidth="1"/>
    <col min="7" max="8" width="9.140625" style="13" customWidth="1"/>
    <col min="9" max="16384" width="9.140625" style="13"/>
  </cols>
  <sheetData>
    <row r="1" spans="1:7" ht="22.5" customHeight="1" x14ac:dyDescent="0.25">
      <c r="A1" s="12" t="s">
        <v>146</v>
      </c>
    </row>
    <row r="2" spans="1:7" ht="15" customHeight="1" x14ac:dyDescent="0.25">
      <c r="A2" s="109" t="s">
        <v>224</v>
      </c>
      <c r="B2" s="109"/>
      <c r="C2" s="109"/>
      <c r="D2" s="109"/>
      <c r="E2" s="109"/>
      <c r="F2" s="109"/>
      <c r="G2" s="15"/>
    </row>
    <row r="3" spans="1:7" ht="15" customHeight="1" x14ac:dyDescent="0.25">
      <c r="A3" s="109"/>
      <c r="B3" s="109"/>
      <c r="C3" s="109"/>
      <c r="D3" s="109"/>
      <c r="E3" s="109"/>
      <c r="F3" s="109"/>
      <c r="G3" s="15"/>
    </row>
    <row r="4" spans="1:7" ht="15" customHeight="1" x14ac:dyDescent="0.25">
      <c r="A4" s="109"/>
      <c r="B4" s="109"/>
      <c r="C4" s="109"/>
      <c r="D4" s="109"/>
      <c r="E4" s="109"/>
      <c r="F4" s="109"/>
      <c r="G4" s="15"/>
    </row>
    <row r="5" spans="1:7" ht="15" customHeight="1" x14ac:dyDescent="0.25">
      <c r="A5" s="109"/>
      <c r="B5" s="109"/>
      <c r="C5" s="109"/>
      <c r="D5" s="109"/>
      <c r="E5" s="109"/>
      <c r="F5" s="109"/>
      <c r="G5" s="15"/>
    </row>
    <row r="6" spans="1:7" ht="15" customHeight="1" x14ac:dyDescent="0.25">
      <c r="A6" s="109"/>
      <c r="B6" s="109"/>
      <c r="C6" s="109"/>
      <c r="D6" s="109"/>
      <c r="E6" s="109"/>
      <c r="F6" s="109"/>
      <c r="G6" s="15"/>
    </row>
    <row r="7" spans="1:7" ht="15" customHeight="1" x14ac:dyDescent="0.25">
      <c r="A7" s="109"/>
      <c r="B7" s="109"/>
      <c r="C7" s="109"/>
      <c r="D7" s="109"/>
      <c r="E7" s="109"/>
      <c r="F7" s="109"/>
      <c r="G7" s="15"/>
    </row>
    <row r="8" spans="1:7" ht="15" customHeight="1" x14ac:dyDescent="0.25">
      <c r="A8" s="109"/>
      <c r="B8" s="109"/>
      <c r="C8" s="109"/>
      <c r="D8" s="109"/>
      <c r="E8" s="109"/>
      <c r="F8" s="109"/>
      <c r="G8" s="15"/>
    </row>
    <row r="9" spans="1:7" ht="15" customHeight="1" x14ac:dyDescent="0.25">
      <c r="A9" s="109"/>
      <c r="B9" s="109"/>
      <c r="C9" s="109"/>
      <c r="D9" s="109"/>
      <c r="E9" s="109"/>
      <c r="F9" s="109"/>
      <c r="G9" s="15"/>
    </row>
    <row r="10" spans="1:7" ht="15" customHeight="1" x14ac:dyDescent="0.25">
      <c r="A10" s="109"/>
      <c r="B10" s="109"/>
      <c r="C10" s="109"/>
      <c r="D10" s="109"/>
      <c r="E10" s="109"/>
      <c r="F10" s="109"/>
      <c r="G10" s="15"/>
    </row>
    <row r="11" spans="1:7" ht="15" customHeight="1" x14ac:dyDescent="0.25">
      <c r="A11" s="109"/>
      <c r="B11" s="109"/>
      <c r="C11" s="109"/>
      <c r="D11" s="109"/>
      <c r="E11" s="109"/>
      <c r="F11" s="109"/>
      <c r="G11" s="15"/>
    </row>
    <row r="12" spans="1:7" x14ac:dyDescent="0.25">
      <c r="A12" s="109"/>
      <c r="B12" s="109"/>
      <c r="C12" s="109"/>
      <c r="D12" s="109"/>
      <c r="E12" s="109"/>
      <c r="F12" s="109"/>
      <c r="G12" s="15"/>
    </row>
    <row r="13" spans="1:7" x14ac:dyDescent="0.25">
      <c r="A13" s="109"/>
      <c r="B13" s="109"/>
      <c r="C13" s="109"/>
      <c r="D13" s="109"/>
      <c r="E13" s="109"/>
      <c r="F13" s="109"/>
      <c r="G13" s="15"/>
    </row>
    <row r="14" spans="1:7" x14ac:dyDescent="0.25">
      <c r="A14" s="109"/>
      <c r="B14" s="109"/>
      <c r="C14" s="109"/>
      <c r="D14" s="109"/>
      <c r="E14" s="109"/>
      <c r="F14" s="109"/>
      <c r="G14" s="15"/>
    </row>
    <row r="15" spans="1:7" x14ac:dyDescent="0.25">
      <c r="A15" s="109"/>
      <c r="B15" s="109"/>
      <c r="C15" s="109"/>
      <c r="D15" s="109"/>
      <c r="E15" s="109"/>
      <c r="F15" s="109"/>
      <c r="G15" s="15"/>
    </row>
    <row r="16" spans="1:7" x14ac:dyDescent="0.25">
      <c r="A16" s="109"/>
      <c r="B16" s="109"/>
      <c r="C16" s="109"/>
      <c r="D16" s="109"/>
      <c r="E16" s="109"/>
      <c r="F16" s="109"/>
      <c r="G16" s="15"/>
    </row>
    <row r="17" spans="1:8" ht="15" customHeight="1" x14ac:dyDescent="0.25">
      <c r="A17" s="109"/>
      <c r="B17" s="109"/>
      <c r="C17" s="109"/>
      <c r="D17" s="109"/>
      <c r="E17" s="109"/>
      <c r="F17" s="109"/>
      <c r="G17" s="16"/>
      <c r="H17" s="17"/>
    </row>
    <row r="18" spans="1:8" ht="15" customHeight="1" x14ac:dyDescent="0.25">
      <c r="A18" s="109"/>
      <c r="B18" s="109"/>
      <c r="C18" s="109"/>
      <c r="D18" s="109"/>
      <c r="E18" s="109"/>
      <c r="F18" s="109"/>
      <c r="G18" s="16"/>
      <c r="H18" s="17"/>
    </row>
    <row r="19" spans="1:8" ht="15" customHeight="1" x14ac:dyDescent="0.25">
      <c r="A19" s="109"/>
      <c r="B19" s="109"/>
      <c r="C19" s="109"/>
      <c r="D19" s="109"/>
      <c r="E19" s="109"/>
      <c r="F19" s="109"/>
      <c r="G19" s="16"/>
      <c r="H19" s="17"/>
    </row>
    <row r="20" spans="1:8" ht="1.5" customHeight="1" x14ac:dyDescent="0.25">
      <c r="A20" s="109"/>
      <c r="B20" s="109"/>
      <c r="C20" s="109"/>
      <c r="D20" s="109"/>
      <c r="E20" s="109"/>
      <c r="F20" s="109"/>
      <c r="G20" s="14"/>
      <c r="H20" s="17"/>
    </row>
    <row r="21" spans="1:8" ht="15" hidden="1" customHeight="1" x14ac:dyDescent="0.25">
      <c r="A21" s="109"/>
      <c r="B21" s="109"/>
      <c r="C21" s="109"/>
      <c r="D21" s="109"/>
      <c r="E21" s="109"/>
      <c r="F21" s="109"/>
      <c r="G21" s="16"/>
      <c r="H21" s="17"/>
    </row>
    <row r="22" spans="1:8" ht="15" hidden="1" customHeight="1" x14ac:dyDescent="0.25">
      <c r="A22" s="109"/>
      <c r="B22" s="109"/>
      <c r="C22" s="109"/>
      <c r="D22" s="109"/>
      <c r="E22" s="109"/>
      <c r="F22" s="109"/>
      <c r="G22" s="16"/>
      <c r="H22" s="17"/>
    </row>
    <row r="23" spans="1:8" ht="15" hidden="1" customHeight="1" x14ac:dyDescent="0.25">
      <c r="A23" s="109"/>
      <c r="B23" s="109"/>
      <c r="C23" s="109"/>
      <c r="D23" s="109"/>
      <c r="E23" s="109"/>
      <c r="F23" s="109"/>
      <c r="G23" s="16"/>
      <c r="H23" s="17"/>
    </row>
    <row r="24" spans="1:8" ht="15" hidden="1" customHeight="1" x14ac:dyDescent="0.25">
      <c r="A24" s="109"/>
      <c r="B24" s="109"/>
      <c r="C24" s="109"/>
      <c r="D24" s="109"/>
      <c r="E24" s="109"/>
      <c r="F24" s="109"/>
      <c r="G24" s="16"/>
      <c r="H24" s="17"/>
    </row>
    <row r="25" spans="1:8" ht="15" customHeight="1" x14ac:dyDescent="0.25">
      <c r="A25" s="18" t="s">
        <v>147</v>
      </c>
      <c r="B25" s="19" t="s">
        <v>148</v>
      </c>
      <c r="C25" s="19" t="s">
        <v>149</v>
      </c>
      <c r="D25" s="14"/>
      <c r="E25" s="14"/>
      <c r="H25" s="17"/>
    </row>
    <row r="26" spans="1:8" ht="15" customHeight="1" x14ac:dyDescent="0.25">
      <c r="A26" s="20" t="s">
        <v>6</v>
      </c>
      <c r="B26" s="21">
        <f>SUM([1]Vorlage!F8:F16)</f>
        <v>10.5</v>
      </c>
      <c r="C26" s="22">
        <f>B26/$B$31</f>
        <v>0.12280701754385964</v>
      </c>
      <c r="D26" s="17"/>
    </row>
    <row r="27" spans="1:8" ht="15" customHeight="1" x14ac:dyDescent="0.25">
      <c r="A27" s="20" t="s">
        <v>25</v>
      </c>
      <c r="B27" s="21">
        <f>SUM([1]Vorlage!F25:F40)</f>
        <v>19</v>
      </c>
      <c r="C27" s="22">
        <f>B27/$B$31</f>
        <v>0.22222222222222221</v>
      </c>
      <c r="D27" s="17"/>
    </row>
    <row r="28" spans="1:8" ht="15" customHeight="1" x14ac:dyDescent="0.25">
      <c r="A28" s="20" t="s">
        <v>53</v>
      </c>
      <c r="B28" s="21">
        <f>SUM([1]Vorlage!F49:F77)</f>
        <v>31.5</v>
      </c>
      <c r="C28" s="22">
        <f>B28/$B$31</f>
        <v>0.36842105263157893</v>
      </c>
      <c r="D28" s="17"/>
    </row>
    <row r="29" spans="1:8" ht="15" customHeight="1" x14ac:dyDescent="0.25">
      <c r="A29" s="20" t="s">
        <v>150</v>
      </c>
      <c r="B29" s="21">
        <f>SUM([1]Vorlage!F86:F97)</f>
        <v>14</v>
      </c>
      <c r="C29" s="22">
        <f>B29/$B$31</f>
        <v>0.16374269005847952</v>
      </c>
      <c r="D29" s="17"/>
    </row>
    <row r="30" spans="1:8" ht="15.75" customHeight="1" x14ac:dyDescent="0.25">
      <c r="A30" s="20" t="s">
        <v>126</v>
      </c>
      <c r="B30" s="21">
        <f>SUM([1]Vorlage!F106:F114)-[1]Vorlage!F112</f>
        <v>10.5</v>
      </c>
      <c r="C30" s="22">
        <f>B30/$B$31</f>
        <v>0.12280701754385964</v>
      </c>
      <c r="D30" s="17"/>
    </row>
    <row r="31" spans="1:8" ht="16.5" thickBot="1" x14ac:dyDescent="0.3">
      <c r="A31" s="23" t="s">
        <v>24</v>
      </c>
      <c r="B31" s="24">
        <f>SUM(B26:B30)</f>
        <v>85.5</v>
      </c>
      <c r="C31" s="25">
        <f>SUM(C26:C30)</f>
        <v>1</v>
      </c>
    </row>
    <row r="32" spans="1:8" ht="15.75" thickTop="1" x14ac:dyDescent="0.25"/>
    <row r="33" ht="15.4" customHeight="1" x14ac:dyDescent="0.25"/>
    <row r="34" ht="14.25" customHeight="1" x14ac:dyDescent="0.25"/>
  </sheetData>
  <mergeCells count="1">
    <mergeCell ref="A2:F24"/>
  </mergeCells>
  <pageMargins left="0.7" right="0.7" top="0.92708333333333337" bottom="0.57291666666666663" header="0.3" footer="0.3"/>
  <pageSetup paperSize="9" orientation="landscape" r:id="rId1"/>
  <headerFooter>
    <oddHeader>&amp;L&amp;"Arial,Fett"&amp;16DVFA Scorecard for Corporate Governance
&amp;11Verantwortlich: DVFA-Kommission Governance &amp; Stewardship&amp;R&amp;G</oddHeader>
    <oddFooter>&amp;C© 2023 DVFA e. V. </oddFooter>
    <evenHeader>&amp;L&amp;"Arial,Fett"&amp;16DVFA-Corporate-Governance-Scorecard©&amp;12
&amp;"Arial,Standard"&amp;11Urheber: DVFA Corporate Governance Kommission</evenHeader>
    <evenFooter>&amp;C </evenFooter>
    <firstHeader>&amp;L&amp;"Arial,Fett"&amp;16DVFA-Corporate-Governance-Scorecard©&amp;12
&amp;"Arial,Standard"&amp;11Urheber: DVFA Corporate Governance Kommission</firstHeader>
    <firstFooter>&amp;C </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8">
    <pageSetUpPr fitToPage="1"/>
  </sheetPr>
  <dimension ref="A1:U118"/>
  <sheetViews>
    <sheetView tabSelected="1" zoomScale="115" zoomScaleNormal="115" workbookViewId="0"/>
  </sheetViews>
  <sheetFormatPr baseColWidth="10" defaultColWidth="9.140625" defaultRowHeight="12.75" x14ac:dyDescent="0.2"/>
  <cols>
    <col min="1" max="1" width="7.42578125" style="28" customWidth="1"/>
    <col min="2" max="2" width="77.5703125" style="28" customWidth="1"/>
    <col min="3" max="3" width="9.140625" style="28" customWidth="1"/>
    <col min="4" max="4" width="11" style="28" customWidth="1"/>
    <col min="5" max="5" width="9.28515625" style="28" customWidth="1"/>
    <col min="6" max="6" width="12.140625" style="28" customWidth="1"/>
    <col min="7" max="7" width="11.7109375" style="28" customWidth="1"/>
    <col min="8" max="8" width="27.42578125" style="29" customWidth="1"/>
    <col min="9" max="9" width="50.85546875" style="29" customWidth="1"/>
    <col min="10" max="10" width="50.7109375" style="30" customWidth="1"/>
    <col min="11" max="11" width="24.42578125" style="31" customWidth="1"/>
    <col min="12" max="12" width="15.140625" style="31" customWidth="1"/>
    <col min="13" max="13" width="16.140625" style="31" customWidth="1"/>
    <col min="14" max="14" width="11.85546875" style="31" customWidth="1"/>
    <col min="15" max="21" width="9.140625" style="31"/>
    <col min="22" max="16384" width="9.140625" style="11"/>
  </cols>
  <sheetData>
    <row r="1" spans="1:21" ht="16.5" thickBot="1" x14ac:dyDescent="0.3">
      <c r="A1" s="26" t="s">
        <v>143</v>
      </c>
      <c r="B1" s="27"/>
      <c r="D1" s="28" t="s">
        <v>144</v>
      </c>
      <c r="J1" s="30" t="s">
        <v>226</v>
      </c>
    </row>
    <row r="2" spans="1:21" ht="15" customHeight="1" x14ac:dyDescent="0.2">
      <c r="B2" s="114" t="s">
        <v>227</v>
      </c>
      <c r="C2" s="32"/>
      <c r="D2" s="116"/>
    </row>
    <row r="3" spans="1:21" ht="15.75" customHeight="1" thickBot="1" x14ac:dyDescent="0.25">
      <c r="B3" s="115"/>
      <c r="C3" s="32"/>
      <c r="D3" s="117"/>
      <c r="K3" s="33"/>
    </row>
    <row r="4" spans="1:21" ht="63.75" x14ac:dyDescent="0.2">
      <c r="A4" s="34"/>
      <c r="B4" s="35"/>
      <c r="C4" s="118" t="s">
        <v>0</v>
      </c>
      <c r="D4" s="119"/>
      <c r="E4" s="120"/>
      <c r="F4" s="1" t="s">
        <v>1</v>
      </c>
      <c r="G4" s="36" t="s">
        <v>2</v>
      </c>
      <c r="H4" s="121" t="s">
        <v>3</v>
      </c>
      <c r="I4" s="121" t="s">
        <v>4</v>
      </c>
      <c r="J4" s="112" t="s">
        <v>5</v>
      </c>
    </row>
    <row r="5" spans="1:21" ht="18" x14ac:dyDescent="0.25">
      <c r="A5" s="37"/>
      <c r="B5" s="38"/>
      <c r="C5" s="39"/>
      <c r="D5" s="40"/>
      <c r="E5" s="41"/>
      <c r="F5" s="2"/>
      <c r="G5" s="42"/>
      <c r="H5" s="122"/>
      <c r="I5" s="122"/>
      <c r="J5" s="113"/>
      <c r="K5" s="43"/>
      <c r="L5" s="43"/>
      <c r="M5" s="43"/>
      <c r="N5" s="43"/>
      <c r="O5" s="43"/>
    </row>
    <row r="6" spans="1:21" ht="15.75" x14ac:dyDescent="0.2">
      <c r="A6" s="44"/>
      <c r="B6" s="45" t="s">
        <v>6</v>
      </c>
      <c r="C6" s="46">
        <v>1</v>
      </c>
      <c r="D6" s="47">
        <v>0.5</v>
      </c>
      <c r="E6" s="46">
        <v>0</v>
      </c>
      <c r="F6" s="3"/>
      <c r="G6" s="48"/>
      <c r="H6" s="122"/>
      <c r="I6" s="122"/>
      <c r="J6" s="113"/>
    </row>
    <row r="7" spans="1:21" ht="15" x14ac:dyDescent="0.2">
      <c r="A7" s="37"/>
      <c r="B7" s="49"/>
      <c r="C7" s="50" t="s">
        <v>7</v>
      </c>
      <c r="D7" s="50" t="s">
        <v>8</v>
      </c>
      <c r="E7" s="50" t="s">
        <v>9</v>
      </c>
      <c r="F7" s="51">
        <f>Methodik!C26</f>
        <v>0.12280701754385964</v>
      </c>
      <c r="G7" s="51"/>
      <c r="H7" s="52"/>
      <c r="I7" s="52"/>
      <c r="J7" s="53"/>
    </row>
    <row r="8" spans="1:21" ht="30" x14ac:dyDescent="0.2">
      <c r="A8" s="54" t="s">
        <v>10</v>
      </c>
      <c r="B8" s="55" t="s">
        <v>221</v>
      </c>
      <c r="C8" s="54"/>
      <c r="D8" s="54"/>
      <c r="E8" s="54"/>
      <c r="F8" s="56">
        <v>1.5</v>
      </c>
      <c r="G8" s="56">
        <f>IF(ISBLANK(C8),IF(ISBLANK(D8),0,$D$6),$C$6)*F8</f>
        <v>0</v>
      </c>
      <c r="H8" s="52" t="s">
        <v>12</v>
      </c>
      <c r="I8" s="52"/>
      <c r="J8" s="53"/>
    </row>
    <row r="9" spans="1:21" ht="45" x14ac:dyDescent="0.2">
      <c r="A9" s="54" t="s">
        <v>13</v>
      </c>
      <c r="B9" s="55" t="s">
        <v>11</v>
      </c>
      <c r="C9" s="54"/>
      <c r="D9" s="54"/>
      <c r="E9" s="54"/>
      <c r="F9" s="56">
        <v>1</v>
      </c>
      <c r="G9" s="56">
        <f>IF(ISBLANK(C9),IF(ISBLANK(D9),0,$D$6),$C$6)*F9</f>
        <v>0</v>
      </c>
      <c r="H9" s="52" t="s">
        <v>12</v>
      </c>
      <c r="I9" s="52"/>
      <c r="J9" s="53"/>
    </row>
    <row r="10" spans="1:21" ht="45" x14ac:dyDescent="0.2">
      <c r="A10" s="54" t="s">
        <v>14</v>
      </c>
      <c r="B10" s="57" t="s">
        <v>152</v>
      </c>
      <c r="C10" s="54"/>
      <c r="D10" s="54"/>
      <c r="E10" s="54"/>
      <c r="F10" s="56">
        <v>1</v>
      </c>
      <c r="G10" s="56">
        <f t="shared" ref="G10:G16" si="0">IF(ISBLANK(C10),IF(ISBLANK(D10),0,$D$6),$C$6)*F10</f>
        <v>0</v>
      </c>
      <c r="H10" s="52" t="s">
        <v>12</v>
      </c>
      <c r="I10" s="52"/>
      <c r="J10" s="53"/>
    </row>
    <row r="11" spans="1:21" ht="30" x14ac:dyDescent="0.2">
      <c r="A11" s="54" t="s">
        <v>220</v>
      </c>
      <c r="B11" s="55" t="s">
        <v>15</v>
      </c>
      <c r="C11" s="54"/>
      <c r="D11" s="54"/>
      <c r="E11" s="54"/>
      <c r="F11" s="56">
        <v>1.5</v>
      </c>
      <c r="G11" s="56">
        <f t="shared" si="0"/>
        <v>0</v>
      </c>
      <c r="H11" s="52" t="s">
        <v>12</v>
      </c>
      <c r="I11" s="52"/>
      <c r="J11" s="53"/>
    </row>
    <row r="12" spans="1:21" s="62" customFormat="1" ht="45" x14ac:dyDescent="0.2">
      <c r="A12" s="54" t="s">
        <v>16</v>
      </c>
      <c r="B12" s="55" t="s">
        <v>219</v>
      </c>
      <c r="C12" s="54"/>
      <c r="D12" s="54"/>
      <c r="E12" s="54"/>
      <c r="F12" s="58">
        <v>1</v>
      </c>
      <c r="G12" s="56">
        <f t="shared" si="0"/>
        <v>0</v>
      </c>
      <c r="H12" s="59" t="s">
        <v>12</v>
      </c>
      <c r="I12" s="59"/>
      <c r="J12" s="60"/>
      <c r="K12" s="31"/>
      <c r="L12" s="31"/>
      <c r="M12" s="31"/>
      <c r="N12" s="31"/>
      <c r="O12" s="31"/>
      <c r="P12" s="31"/>
      <c r="Q12" s="31"/>
      <c r="R12" s="31"/>
      <c r="S12" s="31"/>
      <c r="T12" s="31"/>
      <c r="U12" s="61"/>
    </row>
    <row r="13" spans="1:21" s="62" customFormat="1" ht="30" x14ac:dyDescent="0.2">
      <c r="A13" s="63" t="s">
        <v>17</v>
      </c>
      <c r="B13" s="55" t="s">
        <v>18</v>
      </c>
      <c r="C13" s="63"/>
      <c r="D13" s="63"/>
      <c r="E13" s="63"/>
      <c r="F13" s="64">
        <v>1</v>
      </c>
      <c r="G13" s="64">
        <f t="shared" si="0"/>
        <v>0</v>
      </c>
      <c r="H13" s="59" t="s">
        <v>12</v>
      </c>
      <c r="I13" s="59"/>
      <c r="J13" s="60"/>
      <c r="K13" s="31"/>
      <c r="L13" s="31"/>
      <c r="M13" s="31"/>
      <c r="N13" s="31"/>
      <c r="O13" s="31"/>
      <c r="P13" s="31"/>
      <c r="Q13" s="31"/>
      <c r="R13" s="31"/>
      <c r="S13" s="31"/>
      <c r="T13" s="31"/>
      <c r="U13" s="61"/>
    </row>
    <row r="14" spans="1:21" s="62" customFormat="1" ht="45" x14ac:dyDescent="0.2">
      <c r="A14" s="54" t="s">
        <v>19</v>
      </c>
      <c r="B14" s="65" t="s">
        <v>20</v>
      </c>
      <c r="C14" s="63"/>
      <c r="D14" s="63"/>
      <c r="E14" s="63"/>
      <c r="F14" s="64">
        <v>1.5</v>
      </c>
      <c r="G14" s="64">
        <f t="shared" si="0"/>
        <v>0</v>
      </c>
      <c r="H14" s="59" t="s">
        <v>218</v>
      </c>
      <c r="I14" s="59"/>
      <c r="J14" s="60"/>
      <c r="K14" s="31"/>
      <c r="L14" s="31"/>
      <c r="M14" s="31"/>
      <c r="N14" s="31"/>
      <c r="O14" s="31"/>
      <c r="P14" s="31"/>
      <c r="Q14" s="31"/>
      <c r="R14" s="31"/>
      <c r="S14" s="31"/>
      <c r="T14" s="31"/>
      <c r="U14" s="61"/>
    </row>
    <row r="15" spans="1:21" s="62" customFormat="1" ht="30.75" x14ac:dyDescent="0.2">
      <c r="A15" s="54" t="s">
        <v>217</v>
      </c>
      <c r="B15" s="57" t="s">
        <v>216</v>
      </c>
      <c r="C15" s="54"/>
      <c r="D15" s="54"/>
      <c r="E15" s="54"/>
      <c r="F15" s="56">
        <v>1</v>
      </c>
      <c r="G15" s="56">
        <f t="shared" si="0"/>
        <v>0</v>
      </c>
      <c r="H15" s="59" t="s">
        <v>12</v>
      </c>
      <c r="I15" s="59"/>
      <c r="J15" s="60"/>
      <c r="K15" s="31"/>
      <c r="L15" s="31"/>
      <c r="M15" s="31"/>
      <c r="N15" s="31"/>
      <c r="O15" s="31"/>
      <c r="P15" s="31"/>
      <c r="Q15" s="31"/>
      <c r="R15" s="31"/>
      <c r="S15" s="31"/>
      <c r="T15" s="31"/>
      <c r="U15" s="61"/>
    </row>
    <row r="16" spans="1:21" s="62" customFormat="1" ht="15" x14ac:dyDescent="0.2">
      <c r="A16" s="54" t="s">
        <v>215</v>
      </c>
      <c r="B16" s="55" t="s">
        <v>214</v>
      </c>
      <c r="C16" s="54"/>
      <c r="D16" s="54"/>
      <c r="E16" s="54"/>
      <c r="F16" s="56">
        <v>1</v>
      </c>
      <c r="G16" s="56">
        <f t="shared" si="0"/>
        <v>0</v>
      </c>
      <c r="H16" s="59" t="s">
        <v>12</v>
      </c>
      <c r="I16" s="59"/>
      <c r="J16" s="60"/>
      <c r="K16" s="31"/>
      <c r="L16" s="31"/>
      <c r="M16" s="31"/>
      <c r="N16" s="31"/>
      <c r="O16" s="31"/>
      <c r="P16" s="31"/>
      <c r="Q16" s="31"/>
      <c r="R16" s="31"/>
      <c r="S16" s="31"/>
      <c r="T16" s="31"/>
      <c r="U16" s="61"/>
    </row>
    <row r="17" spans="1:21" s="62" customFormat="1" ht="15" x14ac:dyDescent="0.2">
      <c r="A17" s="28"/>
      <c r="B17" s="28"/>
      <c r="C17" s="28"/>
      <c r="D17" s="66" t="s">
        <v>21</v>
      </c>
      <c r="E17" s="50"/>
      <c r="F17" s="4"/>
      <c r="G17" s="67">
        <f>SUM(G8:G16)</f>
        <v>0</v>
      </c>
      <c r="H17" s="29"/>
      <c r="I17" s="29"/>
      <c r="J17" s="30"/>
      <c r="K17" s="31"/>
      <c r="L17" s="31"/>
      <c r="M17" s="31"/>
      <c r="N17" s="31"/>
      <c r="O17" s="31"/>
      <c r="P17" s="31"/>
      <c r="Q17" s="31"/>
      <c r="R17" s="31"/>
      <c r="S17" s="31"/>
      <c r="T17" s="31"/>
      <c r="U17" s="61"/>
    </row>
    <row r="18" spans="1:21" ht="15" x14ac:dyDescent="0.2">
      <c r="D18" s="110" t="s">
        <v>22</v>
      </c>
      <c r="E18" s="111"/>
      <c r="F18" s="111"/>
      <c r="G18" s="68">
        <f>G17/Methodik!B31*100%</f>
        <v>0</v>
      </c>
    </row>
    <row r="19" spans="1:21" ht="15" x14ac:dyDescent="0.2">
      <c r="D19" s="66" t="s">
        <v>23</v>
      </c>
      <c r="E19" s="50"/>
      <c r="F19" s="4" t="s">
        <v>24</v>
      </c>
      <c r="G19" s="69">
        <f>G17/SUM(F8:F16)</f>
        <v>0</v>
      </c>
    </row>
    <row r="20" spans="1:21" ht="15.75" thickBot="1" x14ac:dyDescent="0.25">
      <c r="D20" s="70"/>
      <c r="E20" s="71"/>
      <c r="F20" s="5"/>
      <c r="G20" s="72"/>
      <c r="H20" s="73"/>
    </row>
    <row r="21" spans="1:21" ht="63.75" x14ac:dyDescent="0.2">
      <c r="A21" s="34"/>
      <c r="B21" s="35"/>
      <c r="C21" s="118" t="s">
        <v>0</v>
      </c>
      <c r="D21" s="123"/>
      <c r="E21" s="124"/>
      <c r="F21" s="6" t="s">
        <v>1</v>
      </c>
      <c r="G21" s="74" t="s">
        <v>2</v>
      </c>
      <c r="H21" s="121" t="s">
        <v>3</v>
      </c>
      <c r="I21" s="121" t="s">
        <v>4</v>
      </c>
      <c r="J21" s="112" t="s">
        <v>5</v>
      </c>
    </row>
    <row r="22" spans="1:21" ht="63.75" customHeight="1" x14ac:dyDescent="0.25">
      <c r="A22" s="37"/>
      <c r="B22" s="38"/>
      <c r="C22" s="39"/>
      <c r="D22" s="40"/>
      <c r="E22" s="41"/>
      <c r="F22" s="2"/>
      <c r="G22" s="42"/>
      <c r="H22" s="122"/>
      <c r="I22" s="122"/>
      <c r="J22" s="113"/>
    </row>
    <row r="23" spans="1:21" ht="15.75" x14ac:dyDescent="0.2">
      <c r="A23" s="44"/>
      <c r="B23" s="75" t="s">
        <v>25</v>
      </c>
      <c r="C23" s="46">
        <v>1</v>
      </c>
      <c r="D23" s="47">
        <v>0.5</v>
      </c>
      <c r="E23" s="46">
        <v>0</v>
      </c>
      <c r="F23" s="3"/>
      <c r="G23" s="48"/>
      <c r="H23" s="122"/>
      <c r="I23" s="122"/>
      <c r="J23" s="113"/>
    </row>
    <row r="24" spans="1:21" ht="15" x14ac:dyDescent="0.2">
      <c r="A24" s="37"/>
      <c r="B24" s="49"/>
      <c r="C24" s="50" t="s">
        <v>7</v>
      </c>
      <c r="D24" s="50" t="s">
        <v>8</v>
      </c>
      <c r="E24" s="50" t="s">
        <v>9</v>
      </c>
      <c r="F24" s="7">
        <f>Methodik!C27</f>
        <v>0.22222222222222221</v>
      </c>
      <c r="G24" s="50"/>
      <c r="H24" s="52"/>
      <c r="I24" s="52"/>
      <c r="J24" s="53"/>
    </row>
    <row r="25" spans="1:21" ht="60" x14ac:dyDescent="0.2">
      <c r="A25" s="54" t="s">
        <v>26</v>
      </c>
      <c r="B25" s="55" t="s">
        <v>28</v>
      </c>
      <c r="C25" s="54"/>
      <c r="D25" s="54"/>
      <c r="E25" s="54"/>
      <c r="F25" s="56">
        <v>2</v>
      </c>
      <c r="G25" s="56">
        <f t="shared" ref="G25:G40" si="1">IF(ISBLANK(C25),IF(ISBLANK(D25),0,$D$23),$C$23)*F25</f>
        <v>0</v>
      </c>
      <c r="H25" s="52" t="s">
        <v>29</v>
      </c>
      <c r="I25" s="52"/>
      <c r="J25" s="53"/>
    </row>
    <row r="26" spans="1:21" ht="30" x14ac:dyDescent="0.2">
      <c r="A26" s="54" t="s">
        <v>27</v>
      </c>
      <c r="B26" s="55" t="s">
        <v>154</v>
      </c>
      <c r="C26" s="54"/>
      <c r="D26" s="54"/>
      <c r="E26" s="54"/>
      <c r="F26" s="56">
        <v>1</v>
      </c>
      <c r="G26" s="56">
        <f t="shared" si="1"/>
        <v>0</v>
      </c>
      <c r="H26" s="59" t="s">
        <v>31</v>
      </c>
      <c r="I26" s="52"/>
      <c r="J26" s="53"/>
    </row>
    <row r="27" spans="1:21" ht="60.75" customHeight="1" x14ac:dyDescent="0.2">
      <c r="A27" s="54" t="s">
        <v>30</v>
      </c>
      <c r="B27" s="55" t="s">
        <v>153</v>
      </c>
      <c r="C27" s="54"/>
      <c r="D27" s="54"/>
      <c r="E27" s="54"/>
      <c r="F27" s="58">
        <v>1</v>
      </c>
      <c r="G27" s="56">
        <f>IF(ISBLANK(C27),IF(ISBLANK(D27),0,$D$47),$C$47)*F27</f>
        <v>0</v>
      </c>
      <c r="H27" s="59" t="s">
        <v>213</v>
      </c>
      <c r="I27" s="52"/>
      <c r="J27" s="53"/>
    </row>
    <row r="28" spans="1:21" ht="30" x14ac:dyDescent="0.2">
      <c r="A28" s="54" t="s">
        <v>32</v>
      </c>
      <c r="B28" s="57" t="s">
        <v>33</v>
      </c>
      <c r="C28" s="54"/>
      <c r="D28" s="54"/>
      <c r="E28" s="54"/>
      <c r="F28" s="56">
        <v>1</v>
      </c>
      <c r="G28" s="56">
        <f t="shared" si="1"/>
        <v>0</v>
      </c>
      <c r="H28" s="59" t="s">
        <v>34</v>
      </c>
      <c r="I28" s="59"/>
      <c r="J28" s="60"/>
    </row>
    <row r="29" spans="1:21" ht="30" x14ac:dyDescent="0.2">
      <c r="A29" s="54" t="s">
        <v>35</v>
      </c>
      <c r="B29" s="55" t="s">
        <v>225</v>
      </c>
      <c r="C29" s="54"/>
      <c r="D29" s="54"/>
      <c r="E29" s="54"/>
      <c r="F29" s="58">
        <v>0.5</v>
      </c>
      <c r="G29" s="56">
        <f>IF(ISBLANK(C29),IF(ISBLANK(D29),0,$D$47),$C$47)*F29</f>
        <v>0</v>
      </c>
      <c r="H29" s="59" t="s">
        <v>212</v>
      </c>
      <c r="I29" s="59"/>
      <c r="J29" s="60"/>
    </row>
    <row r="30" spans="1:21" s="62" customFormat="1" ht="15" x14ac:dyDescent="0.2">
      <c r="A30" s="54" t="s">
        <v>38</v>
      </c>
      <c r="B30" s="55" t="s">
        <v>156</v>
      </c>
      <c r="C30" s="54"/>
      <c r="D30" s="54"/>
      <c r="E30" s="54"/>
      <c r="F30" s="58">
        <v>1</v>
      </c>
      <c r="G30" s="56">
        <f t="shared" si="1"/>
        <v>0</v>
      </c>
      <c r="H30" s="59" t="s">
        <v>212</v>
      </c>
      <c r="I30" s="59"/>
      <c r="J30" s="60"/>
      <c r="K30" s="61"/>
      <c r="L30" s="31"/>
      <c r="M30" s="31"/>
      <c r="N30" s="31"/>
      <c r="O30" s="31"/>
      <c r="P30" s="31"/>
      <c r="Q30" s="31"/>
      <c r="R30" s="31"/>
      <c r="S30" s="31"/>
      <c r="T30" s="31"/>
      <c r="U30" s="61"/>
    </row>
    <row r="31" spans="1:21" s="62" customFormat="1" ht="45" x14ac:dyDescent="0.2">
      <c r="A31" s="54" t="s">
        <v>157</v>
      </c>
      <c r="B31" s="55" t="s">
        <v>36</v>
      </c>
      <c r="C31" s="54"/>
      <c r="D31" s="54"/>
      <c r="E31" s="54"/>
      <c r="F31" s="56">
        <v>1</v>
      </c>
      <c r="G31" s="56">
        <f t="shared" si="1"/>
        <v>0</v>
      </c>
      <c r="H31" s="52" t="s">
        <v>37</v>
      </c>
      <c r="I31" s="59"/>
      <c r="J31" s="60"/>
      <c r="K31" s="61"/>
      <c r="L31" s="31"/>
      <c r="M31" s="31"/>
      <c r="N31" s="31"/>
      <c r="O31" s="31"/>
      <c r="P31" s="31"/>
      <c r="Q31" s="31"/>
      <c r="R31" s="31"/>
      <c r="S31" s="31"/>
      <c r="T31" s="31"/>
      <c r="U31" s="61"/>
    </row>
    <row r="32" spans="1:21" s="62" customFormat="1" ht="45" x14ac:dyDescent="0.2">
      <c r="A32" s="54" t="s">
        <v>158</v>
      </c>
      <c r="B32" s="55" t="s">
        <v>155</v>
      </c>
      <c r="C32" s="54"/>
      <c r="D32" s="54"/>
      <c r="E32" s="54"/>
      <c r="F32" s="56">
        <v>1</v>
      </c>
      <c r="G32" s="56">
        <f t="shared" si="1"/>
        <v>0</v>
      </c>
      <c r="H32" s="52" t="s">
        <v>39</v>
      </c>
      <c r="I32" s="59"/>
      <c r="J32" s="60"/>
      <c r="K32" s="61"/>
      <c r="L32" s="31"/>
      <c r="M32" s="31"/>
      <c r="N32" s="31"/>
      <c r="O32" s="31"/>
      <c r="P32" s="31"/>
      <c r="Q32" s="31"/>
      <c r="R32" s="31"/>
      <c r="S32" s="31"/>
      <c r="T32" s="31"/>
      <c r="U32" s="61"/>
    </row>
    <row r="33" spans="1:21" ht="30" x14ac:dyDescent="0.2">
      <c r="A33" s="54" t="s">
        <v>42</v>
      </c>
      <c r="B33" s="55" t="s">
        <v>40</v>
      </c>
      <c r="C33" s="54"/>
      <c r="D33" s="54"/>
      <c r="E33" s="54"/>
      <c r="F33" s="56">
        <v>1.5</v>
      </c>
      <c r="G33" s="56">
        <f t="shared" si="1"/>
        <v>0</v>
      </c>
      <c r="H33" s="52" t="s">
        <v>41</v>
      </c>
      <c r="I33" s="52"/>
      <c r="J33" s="53"/>
    </row>
    <row r="34" spans="1:21" ht="30" x14ac:dyDescent="0.2">
      <c r="A34" s="54" t="s">
        <v>44</v>
      </c>
      <c r="B34" s="55" t="s">
        <v>43</v>
      </c>
      <c r="C34" s="54"/>
      <c r="D34" s="54"/>
      <c r="E34" s="54"/>
      <c r="F34" s="56">
        <v>2</v>
      </c>
      <c r="G34" s="56">
        <f t="shared" si="1"/>
        <v>0</v>
      </c>
      <c r="H34" s="52" t="s">
        <v>12</v>
      </c>
      <c r="I34" s="52"/>
      <c r="J34" s="53"/>
    </row>
    <row r="35" spans="1:21" ht="75" x14ac:dyDescent="0.2">
      <c r="A35" s="54" t="s">
        <v>159</v>
      </c>
      <c r="B35" s="55" t="s">
        <v>45</v>
      </c>
      <c r="C35" s="54"/>
      <c r="D35" s="54"/>
      <c r="E35" s="54"/>
      <c r="F35" s="56">
        <v>1</v>
      </c>
      <c r="G35" s="56">
        <f t="shared" si="1"/>
        <v>0</v>
      </c>
      <c r="H35" s="52" t="s">
        <v>46</v>
      </c>
      <c r="I35" s="52"/>
      <c r="J35" s="53"/>
    </row>
    <row r="36" spans="1:21" ht="60" x14ac:dyDescent="0.2">
      <c r="A36" s="76" t="s">
        <v>160</v>
      </c>
      <c r="B36" s="55" t="s">
        <v>186</v>
      </c>
      <c r="C36" s="76"/>
      <c r="D36" s="54"/>
      <c r="E36" s="76"/>
      <c r="F36" s="58">
        <v>1</v>
      </c>
      <c r="G36" s="58">
        <f t="shared" si="1"/>
        <v>0</v>
      </c>
      <c r="H36" s="52" t="s">
        <v>47</v>
      </c>
      <c r="I36" s="52"/>
      <c r="J36" s="53"/>
    </row>
    <row r="37" spans="1:21" ht="30" x14ac:dyDescent="0.2">
      <c r="A37" s="54" t="s">
        <v>161</v>
      </c>
      <c r="B37" s="57" t="s">
        <v>163</v>
      </c>
      <c r="C37" s="54"/>
      <c r="D37" s="54"/>
      <c r="E37" s="54"/>
      <c r="F37" s="56">
        <v>0.5</v>
      </c>
      <c r="G37" s="56">
        <f t="shared" si="1"/>
        <v>0</v>
      </c>
      <c r="H37" s="59" t="s">
        <v>48</v>
      </c>
      <c r="I37" s="59"/>
      <c r="J37" s="60"/>
    </row>
    <row r="38" spans="1:21" ht="15" x14ac:dyDescent="0.2">
      <c r="A38" s="54" t="s">
        <v>50</v>
      </c>
      <c r="B38" s="57" t="s">
        <v>164</v>
      </c>
      <c r="C38" s="54"/>
      <c r="D38" s="54"/>
      <c r="E38" s="54"/>
      <c r="F38" s="56">
        <v>1</v>
      </c>
      <c r="G38" s="56">
        <f t="shared" si="1"/>
        <v>0</v>
      </c>
      <c r="H38" s="59" t="s">
        <v>49</v>
      </c>
      <c r="I38" s="59"/>
      <c r="J38" s="60"/>
    </row>
    <row r="39" spans="1:21" s="62" customFormat="1" ht="30" x14ac:dyDescent="0.2">
      <c r="A39" s="54" t="s">
        <v>52</v>
      </c>
      <c r="B39" s="77" t="s">
        <v>51</v>
      </c>
      <c r="C39" s="54"/>
      <c r="D39" s="54"/>
      <c r="E39" s="63"/>
      <c r="F39" s="56">
        <v>1.5</v>
      </c>
      <c r="G39" s="56">
        <f t="shared" si="1"/>
        <v>0</v>
      </c>
      <c r="H39" s="59" t="s">
        <v>211</v>
      </c>
      <c r="I39" s="59"/>
      <c r="J39" s="60"/>
      <c r="K39" s="61"/>
      <c r="L39" s="31"/>
      <c r="M39" s="31"/>
      <c r="N39" s="31"/>
      <c r="O39" s="31"/>
      <c r="P39" s="31"/>
      <c r="Q39" s="31"/>
      <c r="R39" s="31"/>
      <c r="S39" s="31"/>
      <c r="T39" s="31"/>
      <c r="U39" s="61"/>
    </row>
    <row r="40" spans="1:21" s="62" customFormat="1" ht="60.75" thickBot="1" x14ac:dyDescent="0.25">
      <c r="A40" s="54" t="s">
        <v>162</v>
      </c>
      <c r="B40" s="78" t="s">
        <v>210</v>
      </c>
      <c r="C40" s="54"/>
      <c r="D40" s="54"/>
      <c r="E40" s="63"/>
      <c r="F40" s="56">
        <v>2</v>
      </c>
      <c r="G40" s="56">
        <f t="shared" si="1"/>
        <v>0</v>
      </c>
      <c r="H40" s="59" t="s">
        <v>209</v>
      </c>
      <c r="I40" s="59"/>
      <c r="J40" s="60"/>
      <c r="K40" s="61"/>
      <c r="L40" s="31"/>
      <c r="M40" s="31"/>
      <c r="N40" s="31"/>
      <c r="O40" s="31"/>
      <c r="P40" s="31"/>
      <c r="Q40" s="31"/>
      <c r="R40" s="31"/>
      <c r="S40" s="31"/>
      <c r="T40" s="31"/>
      <c r="U40" s="61"/>
    </row>
    <row r="41" spans="1:21" s="62" customFormat="1" ht="15" x14ac:dyDescent="0.2">
      <c r="A41" s="37"/>
      <c r="B41" s="49"/>
      <c r="C41" s="49"/>
      <c r="D41" s="79"/>
      <c r="E41" s="80"/>
      <c r="F41" s="8" t="s">
        <v>21</v>
      </c>
      <c r="G41" s="81">
        <f>SUM(G25:G40)</f>
        <v>0</v>
      </c>
      <c r="H41" s="82"/>
      <c r="I41" s="29"/>
      <c r="J41" s="30"/>
      <c r="K41" s="61"/>
      <c r="L41" s="31"/>
      <c r="M41" s="31"/>
      <c r="N41" s="31"/>
      <c r="O41" s="31"/>
      <c r="P41" s="31"/>
      <c r="Q41" s="31"/>
      <c r="R41" s="31"/>
      <c r="S41" s="31"/>
      <c r="T41" s="31"/>
      <c r="U41" s="61"/>
    </row>
    <row r="42" spans="1:21" s="62" customFormat="1" ht="15" x14ac:dyDescent="0.2">
      <c r="A42" s="37"/>
      <c r="B42" s="49"/>
      <c r="C42" s="49"/>
      <c r="D42" s="110" t="s">
        <v>22</v>
      </c>
      <c r="E42" s="111"/>
      <c r="F42" s="111"/>
      <c r="G42" s="83">
        <f>G41/Methodik!B31*100%</f>
        <v>0</v>
      </c>
      <c r="H42" s="29"/>
      <c r="I42" s="29"/>
      <c r="J42" s="30"/>
      <c r="K42" s="61"/>
      <c r="L42" s="31"/>
      <c r="M42" s="31"/>
      <c r="N42" s="31"/>
      <c r="O42" s="31"/>
      <c r="P42" s="31"/>
      <c r="Q42" s="31"/>
      <c r="R42" s="31"/>
      <c r="S42" s="31"/>
      <c r="T42" s="31"/>
      <c r="U42" s="61"/>
    </row>
    <row r="43" spans="1:21" ht="15" x14ac:dyDescent="0.2">
      <c r="A43" s="37"/>
      <c r="B43" s="49"/>
      <c r="C43" s="49"/>
      <c r="D43" s="66" t="s">
        <v>23</v>
      </c>
      <c r="E43" s="50"/>
      <c r="F43" s="9" t="s">
        <v>24</v>
      </c>
      <c r="G43" s="69">
        <f>G41/SUM(F25:F40)</f>
        <v>0</v>
      </c>
    </row>
    <row r="44" spans="1:21" ht="15.75" thickBot="1" x14ac:dyDescent="0.25">
      <c r="A44" s="37"/>
      <c r="B44" s="49"/>
      <c r="C44" s="49"/>
      <c r="D44" s="70"/>
      <c r="E44" s="71"/>
      <c r="F44" s="5"/>
      <c r="G44" s="72"/>
      <c r="H44" s="73"/>
    </row>
    <row r="45" spans="1:21" ht="63.75" x14ac:dyDescent="0.2">
      <c r="A45" s="34"/>
      <c r="B45" s="35"/>
      <c r="C45" s="118" t="s">
        <v>0</v>
      </c>
      <c r="D45" s="119"/>
      <c r="E45" s="120"/>
      <c r="F45" s="1" t="s">
        <v>1</v>
      </c>
      <c r="G45" s="36" t="s">
        <v>2</v>
      </c>
      <c r="H45" s="121" t="s">
        <v>3</v>
      </c>
      <c r="I45" s="121" t="s">
        <v>4</v>
      </c>
      <c r="J45" s="112" t="s">
        <v>5</v>
      </c>
    </row>
    <row r="46" spans="1:21" ht="18" x14ac:dyDescent="0.25">
      <c r="A46" s="37"/>
      <c r="B46" s="38"/>
      <c r="C46" s="39"/>
      <c r="D46" s="40"/>
      <c r="E46" s="41"/>
      <c r="F46" s="2"/>
      <c r="G46" s="42"/>
      <c r="H46" s="122"/>
      <c r="I46" s="122"/>
      <c r="J46" s="113"/>
    </row>
    <row r="47" spans="1:21" ht="15.75" x14ac:dyDescent="0.2">
      <c r="A47" s="44"/>
      <c r="B47" s="75" t="s">
        <v>53</v>
      </c>
      <c r="C47" s="46">
        <v>1</v>
      </c>
      <c r="D47" s="47">
        <v>0.5</v>
      </c>
      <c r="E47" s="46">
        <v>0</v>
      </c>
      <c r="F47" s="3"/>
      <c r="G47" s="48"/>
      <c r="H47" s="122"/>
      <c r="I47" s="122"/>
      <c r="J47" s="113"/>
    </row>
    <row r="48" spans="1:21" ht="15" x14ac:dyDescent="0.2">
      <c r="A48" s="49"/>
      <c r="B48" s="49"/>
      <c r="C48" s="50" t="s">
        <v>7</v>
      </c>
      <c r="D48" s="50" t="s">
        <v>8</v>
      </c>
      <c r="E48" s="50" t="s">
        <v>9</v>
      </c>
      <c r="F48" s="7">
        <f>Methodik!C28</f>
        <v>0.36842105263157893</v>
      </c>
      <c r="G48" s="50"/>
      <c r="H48" s="52"/>
      <c r="I48" s="52"/>
      <c r="J48" s="53"/>
    </row>
    <row r="49" spans="1:21" ht="15" x14ac:dyDescent="0.2">
      <c r="A49" s="84" t="s">
        <v>166</v>
      </c>
      <c r="B49" s="55" t="s">
        <v>165</v>
      </c>
      <c r="C49" s="84"/>
      <c r="D49" s="84"/>
      <c r="E49" s="84"/>
      <c r="F49" s="58">
        <v>0.5</v>
      </c>
      <c r="G49" s="56">
        <f t="shared" ref="G49:G75" si="2">IF(ISBLANK(C49),IF(ISBLANK(D49),0,$D$47),$C$47)*F49</f>
        <v>0</v>
      </c>
      <c r="H49" s="52" t="s">
        <v>54</v>
      </c>
      <c r="I49" s="52"/>
      <c r="J49" s="53"/>
    </row>
    <row r="50" spans="1:21" ht="15" x14ac:dyDescent="0.2">
      <c r="A50" s="84" t="s">
        <v>167</v>
      </c>
      <c r="B50" s="55" t="s">
        <v>169</v>
      </c>
      <c r="C50" s="84"/>
      <c r="D50" s="84"/>
      <c r="E50" s="84"/>
      <c r="F50" s="58">
        <v>0.5</v>
      </c>
      <c r="G50" s="56">
        <f t="shared" si="2"/>
        <v>0</v>
      </c>
      <c r="H50" s="52" t="s">
        <v>54</v>
      </c>
      <c r="I50" s="52"/>
      <c r="J50" s="53"/>
    </row>
    <row r="51" spans="1:21" ht="45" x14ac:dyDescent="0.2">
      <c r="A51" s="84" t="s">
        <v>168</v>
      </c>
      <c r="B51" s="55" t="s">
        <v>208</v>
      </c>
      <c r="C51" s="84"/>
      <c r="D51" s="84"/>
      <c r="E51" s="84"/>
      <c r="F51" s="58">
        <v>1.5</v>
      </c>
      <c r="G51" s="56">
        <f t="shared" si="2"/>
        <v>0</v>
      </c>
      <c r="H51" s="52" t="s">
        <v>207</v>
      </c>
      <c r="I51" s="52"/>
      <c r="J51" s="53"/>
    </row>
    <row r="52" spans="1:21" ht="45" x14ac:dyDescent="0.2">
      <c r="A52" s="84" t="s">
        <v>55</v>
      </c>
      <c r="B52" s="55" t="s">
        <v>56</v>
      </c>
      <c r="C52" s="84"/>
      <c r="D52" s="84"/>
      <c r="E52" s="84"/>
      <c r="F52" s="58">
        <v>1</v>
      </c>
      <c r="G52" s="56">
        <f t="shared" si="2"/>
        <v>0</v>
      </c>
      <c r="H52" s="52" t="s">
        <v>57</v>
      </c>
      <c r="I52" s="52"/>
      <c r="J52" s="53"/>
    </row>
    <row r="53" spans="1:21" ht="45" x14ac:dyDescent="0.2">
      <c r="A53" s="84" t="s">
        <v>58</v>
      </c>
      <c r="B53" s="55" t="s">
        <v>170</v>
      </c>
      <c r="C53" s="84"/>
      <c r="D53" s="84"/>
      <c r="E53" s="84"/>
      <c r="F53" s="56">
        <v>1.5</v>
      </c>
      <c r="G53" s="56">
        <f t="shared" si="2"/>
        <v>0</v>
      </c>
      <c r="H53" s="52" t="s">
        <v>206</v>
      </c>
      <c r="I53" s="52"/>
      <c r="J53" s="53"/>
    </row>
    <row r="54" spans="1:21" ht="30" x14ac:dyDescent="0.2">
      <c r="A54" s="84" t="s">
        <v>205</v>
      </c>
      <c r="B54" s="55" t="s">
        <v>171</v>
      </c>
      <c r="C54" s="84"/>
      <c r="D54" s="84"/>
      <c r="E54" s="84"/>
      <c r="F54" s="56">
        <v>1.5</v>
      </c>
      <c r="G54" s="56">
        <f t="shared" si="2"/>
        <v>0</v>
      </c>
      <c r="H54" s="52" t="s">
        <v>204</v>
      </c>
      <c r="I54" s="59"/>
      <c r="J54" s="60"/>
    </row>
    <row r="55" spans="1:21" ht="75" x14ac:dyDescent="0.2">
      <c r="A55" s="84" t="s">
        <v>203</v>
      </c>
      <c r="B55" s="55" t="s">
        <v>172</v>
      </c>
      <c r="C55" s="85"/>
      <c r="D55" s="85"/>
      <c r="E55" s="85"/>
      <c r="F55" s="58">
        <v>1</v>
      </c>
      <c r="G55" s="58">
        <f>IF(ISBLANK(C55),IF(ISBLANK(D55),0,$D$47),$C$47)*F55</f>
        <v>0</v>
      </c>
      <c r="H55" s="52" t="s">
        <v>60</v>
      </c>
      <c r="I55" s="59"/>
      <c r="J55" s="60"/>
    </row>
    <row r="56" spans="1:21" ht="60" x14ac:dyDescent="0.2">
      <c r="A56" s="85" t="s">
        <v>59</v>
      </c>
      <c r="B56" s="55" t="s">
        <v>202</v>
      </c>
      <c r="C56" s="84"/>
      <c r="D56" s="84"/>
      <c r="E56" s="84"/>
      <c r="F56" s="56">
        <v>1</v>
      </c>
      <c r="G56" s="56">
        <f>IF(ISBLANK(C56),IF(ISBLANK(D56),0,$D$47),$C$47)*F56</f>
        <v>0</v>
      </c>
      <c r="H56" s="52" t="s">
        <v>201</v>
      </c>
      <c r="I56" s="59"/>
      <c r="J56" s="60"/>
    </row>
    <row r="57" spans="1:21" ht="43.9" customHeight="1" x14ac:dyDescent="0.2">
      <c r="A57" s="85" t="s">
        <v>61</v>
      </c>
      <c r="B57" s="55" t="s">
        <v>173</v>
      </c>
      <c r="C57" s="85"/>
      <c r="D57" s="85"/>
      <c r="E57" s="85"/>
      <c r="F57" s="58">
        <v>0.5</v>
      </c>
      <c r="G57" s="56">
        <f t="shared" si="2"/>
        <v>0</v>
      </c>
      <c r="H57" s="52" t="s">
        <v>12</v>
      </c>
      <c r="I57" s="59"/>
      <c r="J57" s="60"/>
    </row>
    <row r="58" spans="1:21" ht="30" x14ac:dyDescent="0.2">
      <c r="A58" s="84" t="s">
        <v>62</v>
      </c>
      <c r="B58" s="55" t="s">
        <v>174</v>
      </c>
      <c r="C58" s="84"/>
      <c r="D58" s="84"/>
      <c r="E58" s="84"/>
      <c r="F58" s="56">
        <v>1.5</v>
      </c>
      <c r="G58" s="56">
        <f t="shared" si="2"/>
        <v>0</v>
      </c>
      <c r="H58" s="59" t="s">
        <v>12</v>
      </c>
      <c r="I58" s="59"/>
      <c r="J58" s="60"/>
    </row>
    <row r="59" spans="1:21" ht="15" x14ac:dyDescent="0.2">
      <c r="A59" s="84" t="s">
        <v>175</v>
      </c>
      <c r="B59" s="55" t="s">
        <v>188</v>
      </c>
      <c r="C59" s="84"/>
      <c r="D59" s="84"/>
      <c r="E59" s="84"/>
      <c r="F59" s="56">
        <v>1.5</v>
      </c>
      <c r="G59" s="56">
        <f t="shared" si="2"/>
        <v>0</v>
      </c>
      <c r="H59" s="59" t="s">
        <v>12</v>
      </c>
      <c r="I59" s="59"/>
      <c r="J59" s="60"/>
    </row>
    <row r="60" spans="1:21" s="62" customFormat="1" ht="45" x14ac:dyDescent="0.2">
      <c r="A60" s="84" t="s">
        <v>63</v>
      </c>
      <c r="B60" s="57" t="s">
        <v>64</v>
      </c>
      <c r="C60" s="84"/>
      <c r="D60" s="84"/>
      <c r="E60" s="84"/>
      <c r="F60" s="56">
        <v>1.5</v>
      </c>
      <c r="G60" s="56">
        <f t="shared" si="2"/>
        <v>0</v>
      </c>
      <c r="H60" s="59" t="s">
        <v>65</v>
      </c>
      <c r="I60" s="52"/>
      <c r="J60" s="53"/>
      <c r="K60" s="61"/>
      <c r="L60" s="61"/>
      <c r="M60" s="61"/>
      <c r="N60" s="61"/>
      <c r="O60" s="61"/>
      <c r="P60" s="61"/>
      <c r="Q60" s="61"/>
      <c r="R60" s="61"/>
      <c r="S60" s="61"/>
      <c r="T60" s="61"/>
      <c r="U60" s="61"/>
    </row>
    <row r="61" spans="1:21" s="62" customFormat="1" ht="15" x14ac:dyDescent="0.2">
      <c r="A61" s="84" t="s">
        <v>66</v>
      </c>
      <c r="B61" s="57" t="s">
        <v>67</v>
      </c>
      <c r="C61" s="84"/>
      <c r="D61" s="84"/>
      <c r="E61" s="84"/>
      <c r="F61" s="56">
        <v>1</v>
      </c>
      <c r="G61" s="56">
        <f t="shared" si="2"/>
        <v>0</v>
      </c>
      <c r="H61" s="59" t="s">
        <v>200</v>
      </c>
      <c r="I61" s="52"/>
      <c r="J61" s="53"/>
      <c r="K61" s="61"/>
      <c r="L61" s="61"/>
      <c r="M61" s="61"/>
      <c r="N61" s="61"/>
      <c r="O61" s="61"/>
      <c r="P61" s="61"/>
      <c r="Q61" s="61"/>
      <c r="R61" s="61"/>
      <c r="S61" s="61"/>
      <c r="T61" s="61"/>
      <c r="U61" s="61"/>
    </row>
    <row r="62" spans="1:21" s="62" customFormat="1" ht="15" x14ac:dyDescent="0.2">
      <c r="A62" s="84" t="s">
        <v>222</v>
      </c>
      <c r="B62" s="57" t="s">
        <v>68</v>
      </c>
      <c r="C62" s="84"/>
      <c r="D62" s="84"/>
      <c r="E62" s="84"/>
      <c r="F62" s="56">
        <v>1</v>
      </c>
      <c r="G62" s="56">
        <f t="shared" si="2"/>
        <v>0</v>
      </c>
      <c r="H62" s="59" t="s">
        <v>69</v>
      </c>
      <c r="I62" s="52"/>
      <c r="J62" s="53"/>
      <c r="K62" s="61"/>
      <c r="L62" s="61"/>
      <c r="M62" s="61"/>
      <c r="N62" s="61"/>
      <c r="O62" s="61"/>
      <c r="P62" s="61"/>
      <c r="Q62" s="61"/>
      <c r="R62" s="61"/>
      <c r="S62" s="61"/>
      <c r="T62" s="61"/>
      <c r="U62" s="61"/>
    </row>
    <row r="63" spans="1:21" s="62" customFormat="1" ht="30" x14ac:dyDescent="0.2">
      <c r="A63" s="84" t="s">
        <v>70</v>
      </c>
      <c r="B63" s="55" t="s">
        <v>71</v>
      </c>
      <c r="C63" s="84"/>
      <c r="D63" s="84"/>
      <c r="E63" s="84"/>
      <c r="F63" s="56">
        <v>1.5</v>
      </c>
      <c r="G63" s="56">
        <f t="shared" si="2"/>
        <v>0</v>
      </c>
      <c r="H63" s="52" t="s">
        <v>72</v>
      </c>
      <c r="I63" s="59"/>
      <c r="J63" s="60"/>
      <c r="K63" s="61"/>
      <c r="L63" s="61"/>
      <c r="M63" s="61"/>
      <c r="N63" s="61"/>
      <c r="O63" s="61"/>
      <c r="P63" s="61"/>
      <c r="Q63" s="61"/>
      <c r="R63" s="61"/>
      <c r="S63" s="61"/>
      <c r="T63" s="61"/>
      <c r="U63" s="61"/>
    </row>
    <row r="64" spans="1:21" s="62" customFormat="1" ht="30" x14ac:dyDescent="0.2">
      <c r="A64" s="84" t="s">
        <v>73</v>
      </c>
      <c r="B64" s="55" t="s">
        <v>187</v>
      </c>
      <c r="C64" s="84"/>
      <c r="D64" s="84"/>
      <c r="E64" s="84"/>
      <c r="F64" s="56">
        <v>1.5</v>
      </c>
      <c r="G64" s="56">
        <f t="shared" si="2"/>
        <v>0</v>
      </c>
      <c r="H64" s="52" t="s">
        <v>199</v>
      </c>
      <c r="I64" s="59"/>
      <c r="J64" s="60"/>
      <c r="K64" s="61"/>
      <c r="L64" s="61"/>
      <c r="M64" s="61"/>
      <c r="N64" s="61"/>
      <c r="O64" s="61"/>
      <c r="P64" s="61"/>
      <c r="Q64" s="61"/>
      <c r="R64" s="61"/>
      <c r="S64" s="61"/>
      <c r="T64" s="61"/>
      <c r="U64" s="61"/>
    </row>
    <row r="65" spans="1:10" ht="30" x14ac:dyDescent="0.2">
      <c r="A65" s="84" t="s">
        <v>74</v>
      </c>
      <c r="B65" s="55" t="s">
        <v>76</v>
      </c>
      <c r="C65" s="84"/>
      <c r="D65" s="84"/>
      <c r="E65" s="84"/>
      <c r="F65" s="56">
        <v>1</v>
      </c>
      <c r="G65" s="56">
        <f t="shared" si="2"/>
        <v>0</v>
      </c>
      <c r="H65" s="52" t="s">
        <v>77</v>
      </c>
      <c r="I65" s="59"/>
      <c r="J65" s="60"/>
    </row>
    <row r="66" spans="1:10" ht="15.75" x14ac:dyDescent="0.2">
      <c r="A66" s="84" t="s">
        <v>75</v>
      </c>
      <c r="B66" s="55" t="s">
        <v>176</v>
      </c>
      <c r="C66" s="84"/>
      <c r="D66" s="84"/>
      <c r="E66" s="84"/>
      <c r="F66" s="56">
        <v>1</v>
      </c>
      <c r="G66" s="56">
        <f t="shared" si="2"/>
        <v>0</v>
      </c>
      <c r="H66" s="52" t="s">
        <v>12</v>
      </c>
      <c r="I66" s="52"/>
      <c r="J66" s="53"/>
    </row>
    <row r="67" spans="1:10" ht="30" x14ac:dyDescent="0.2">
      <c r="A67" s="84" t="s">
        <v>78</v>
      </c>
      <c r="B67" s="55" t="s">
        <v>80</v>
      </c>
      <c r="C67" s="84"/>
      <c r="D67" s="84"/>
      <c r="E67" s="84"/>
      <c r="F67" s="56">
        <v>1</v>
      </c>
      <c r="G67" s="56">
        <f t="shared" si="2"/>
        <v>0</v>
      </c>
      <c r="H67" s="52" t="s">
        <v>12</v>
      </c>
      <c r="I67" s="52"/>
      <c r="J67" s="53"/>
    </row>
    <row r="68" spans="1:10" ht="15" x14ac:dyDescent="0.2">
      <c r="A68" s="84" t="s">
        <v>79</v>
      </c>
      <c r="B68" s="55" t="s">
        <v>82</v>
      </c>
      <c r="C68" s="84"/>
      <c r="D68" s="84"/>
      <c r="E68" s="84"/>
      <c r="F68" s="56">
        <v>0.5</v>
      </c>
      <c r="G68" s="56">
        <f t="shared" si="2"/>
        <v>0</v>
      </c>
      <c r="H68" s="52" t="s">
        <v>198</v>
      </c>
      <c r="I68" s="52"/>
      <c r="J68" s="53"/>
    </row>
    <row r="69" spans="1:10" ht="30" x14ac:dyDescent="0.2">
      <c r="A69" s="84" t="s">
        <v>81</v>
      </c>
      <c r="B69" s="55" t="s">
        <v>84</v>
      </c>
      <c r="C69" s="84"/>
      <c r="D69" s="84"/>
      <c r="E69" s="84"/>
      <c r="F69" s="56">
        <v>1.5</v>
      </c>
      <c r="G69" s="56">
        <f t="shared" si="2"/>
        <v>0</v>
      </c>
      <c r="H69" s="52" t="s">
        <v>197</v>
      </c>
      <c r="I69" s="52"/>
      <c r="J69" s="53"/>
    </row>
    <row r="70" spans="1:10" ht="46.15" customHeight="1" x14ac:dyDescent="0.2">
      <c r="A70" s="84" t="s">
        <v>179</v>
      </c>
      <c r="B70" s="55" t="s">
        <v>177</v>
      </c>
      <c r="C70" s="84"/>
      <c r="D70" s="84"/>
      <c r="E70" s="84"/>
      <c r="F70" s="56">
        <v>1</v>
      </c>
      <c r="G70" s="56">
        <f t="shared" si="2"/>
        <v>0</v>
      </c>
      <c r="H70" s="52" t="s">
        <v>83</v>
      </c>
      <c r="I70" s="52"/>
      <c r="J70" s="53"/>
    </row>
    <row r="71" spans="1:10" ht="30.75" x14ac:dyDescent="0.2">
      <c r="A71" s="85" t="s">
        <v>180</v>
      </c>
      <c r="B71" s="55" t="s">
        <v>86</v>
      </c>
      <c r="C71" s="85"/>
      <c r="D71" s="85"/>
      <c r="E71" s="85"/>
      <c r="F71" s="58">
        <v>1</v>
      </c>
      <c r="G71" s="58">
        <f t="shared" si="2"/>
        <v>0</v>
      </c>
      <c r="H71" s="52" t="s">
        <v>12</v>
      </c>
      <c r="I71" s="52"/>
      <c r="J71" s="53"/>
    </row>
    <row r="72" spans="1:10" ht="15" x14ac:dyDescent="0.2">
      <c r="A72" s="84" t="s">
        <v>181</v>
      </c>
      <c r="B72" s="55" t="s">
        <v>88</v>
      </c>
      <c r="C72" s="84"/>
      <c r="D72" s="84"/>
      <c r="E72" s="84"/>
      <c r="F72" s="56">
        <v>1.5</v>
      </c>
      <c r="G72" s="56">
        <f t="shared" si="2"/>
        <v>0</v>
      </c>
      <c r="H72" s="52" t="s">
        <v>196</v>
      </c>
      <c r="I72" s="52"/>
      <c r="J72" s="53"/>
    </row>
    <row r="73" spans="1:10" ht="30" x14ac:dyDescent="0.2">
      <c r="A73" s="84" t="s">
        <v>87</v>
      </c>
      <c r="B73" s="55" t="s">
        <v>178</v>
      </c>
      <c r="C73" s="84"/>
      <c r="D73" s="84"/>
      <c r="E73" s="84"/>
      <c r="F73" s="56">
        <v>1</v>
      </c>
      <c r="G73" s="56">
        <f t="shared" si="2"/>
        <v>0</v>
      </c>
      <c r="H73" s="52" t="s">
        <v>91</v>
      </c>
      <c r="I73" s="52"/>
      <c r="J73" s="53"/>
    </row>
    <row r="74" spans="1:10" ht="45" x14ac:dyDescent="0.2">
      <c r="A74" s="84" t="s">
        <v>90</v>
      </c>
      <c r="B74" s="55" t="s">
        <v>93</v>
      </c>
      <c r="C74" s="84"/>
      <c r="D74" s="84"/>
      <c r="E74" s="84"/>
      <c r="F74" s="56">
        <v>1</v>
      </c>
      <c r="G74" s="56">
        <f t="shared" si="2"/>
        <v>0</v>
      </c>
      <c r="H74" s="52" t="s">
        <v>94</v>
      </c>
      <c r="I74" s="52"/>
      <c r="J74" s="53"/>
    </row>
    <row r="75" spans="1:10" ht="30" x14ac:dyDescent="0.2">
      <c r="A75" s="84" t="s">
        <v>92</v>
      </c>
      <c r="B75" s="57" t="s">
        <v>96</v>
      </c>
      <c r="C75" s="84"/>
      <c r="D75" s="84"/>
      <c r="E75" s="84"/>
      <c r="F75" s="56">
        <v>0.5</v>
      </c>
      <c r="G75" s="56">
        <f t="shared" si="2"/>
        <v>0</v>
      </c>
      <c r="H75" s="52" t="s">
        <v>12</v>
      </c>
      <c r="I75" s="52"/>
      <c r="J75" s="53"/>
    </row>
    <row r="76" spans="1:10" ht="45" x14ac:dyDescent="0.2">
      <c r="A76" s="84" t="s">
        <v>95</v>
      </c>
      <c r="B76" s="55" t="s">
        <v>98</v>
      </c>
      <c r="C76" s="84"/>
      <c r="D76" s="84"/>
      <c r="E76" s="84"/>
      <c r="F76" s="56">
        <v>1</v>
      </c>
      <c r="G76" s="56">
        <f>IF(ISBLANK(C76),IF(ISBLANK(D76),0,$D$47),$C$47)*F76</f>
        <v>0</v>
      </c>
      <c r="H76" s="52" t="s">
        <v>195</v>
      </c>
      <c r="I76" s="52"/>
      <c r="J76" s="53"/>
    </row>
    <row r="77" spans="1:10" ht="30.75" thickBot="1" x14ac:dyDescent="0.25">
      <c r="A77" s="84" t="s">
        <v>97</v>
      </c>
      <c r="B77" s="78" t="s">
        <v>99</v>
      </c>
      <c r="C77" s="84"/>
      <c r="D77" s="86"/>
      <c r="E77" s="86"/>
      <c r="F77" s="56">
        <v>1</v>
      </c>
      <c r="G77" s="56">
        <f>IF(ISBLANK(C77),IF(ISBLANK(D77),0,$D$47),$C$47)*F77</f>
        <v>0</v>
      </c>
      <c r="H77" s="52" t="s">
        <v>194</v>
      </c>
      <c r="I77" s="52"/>
      <c r="J77" s="53"/>
    </row>
    <row r="78" spans="1:10" ht="15" x14ac:dyDescent="0.2">
      <c r="C78" s="87"/>
      <c r="D78" s="79" t="s">
        <v>21</v>
      </c>
      <c r="E78" s="80"/>
      <c r="F78" s="8"/>
      <c r="G78" s="81">
        <f>SUM(G49:G77)</f>
        <v>0</v>
      </c>
      <c r="H78" s="82"/>
    </row>
    <row r="79" spans="1:10" ht="15" x14ac:dyDescent="0.2">
      <c r="C79" s="87"/>
      <c r="D79" s="110" t="s">
        <v>22</v>
      </c>
      <c r="E79" s="111"/>
      <c r="F79" s="111"/>
      <c r="G79" s="83">
        <f>G78/Methodik!B31*100%</f>
        <v>0</v>
      </c>
    </row>
    <row r="80" spans="1:10" ht="15" x14ac:dyDescent="0.2">
      <c r="C80" s="49"/>
      <c r="D80" s="66" t="s">
        <v>23</v>
      </c>
      <c r="E80" s="50"/>
      <c r="F80" s="9" t="s">
        <v>24</v>
      </c>
      <c r="G80" s="69">
        <f>G78/SUM(F49:F77)</f>
        <v>0</v>
      </c>
    </row>
    <row r="81" spans="1:10" ht="15.75" thickBot="1" x14ac:dyDescent="0.25">
      <c r="C81" s="49"/>
      <c r="D81" s="70"/>
      <c r="E81" s="71"/>
      <c r="F81" s="10"/>
      <c r="G81" s="88"/>
      <c r="H81" s="73"/>
    </row>
    <row r="82" spans="1:10" ht="63.75" x14ac:dyDescent="0.2">
      <c r="A82" s="34"/>
      <c r="B82" s="35"/>
      <c r="C82" s="118" t="s">
        <v>0</v>
      </c>
      <c r="D82" s="119"/>
      <c r="E82" s="120"/>
      <c r="F82" s="1" t="s">
        <v>1</v>
      </c>
      <c r="G82" s="36" t="s">
        <v>2</v>
      </c>
      <c r="H82" s="121" t="s">
        <v>3</v>
      </c>
      <c r="I82" s="121" t="s">
        <v>4</v>
      </c>
      <c r="J82" s="112" t="s">
        <v>5</v>
      </c>
    </row>
    <row r="83" spans="1:10" ht="18" x14ac:dyDescent="0.25">
      <c r="A83" s="37"/>
      <c r="B83" s="38"/>
      <c r="C83" s="39"/>
      <c r="D83" s="40"/>
      <c r="E83" s="41"/>
      <c r="F83" s="2"/>
      <c r="G83" s="42"/>
      <c r="H83" s="122"/>
      <c r="I83" s="122"/>
      <c r="J83" s="113"/>
    </row>
    <row r="84" spans="1:10" ht="31.5" x14ac:dyDescent="0.2">
      <c r="A84" s="44"/>
      <c r="B84" s="75" t="s">
        <v>100</v>
      </c>
      <c r="C84" s="46">
        <v>1</v>
      </c>
      <c r="D84" s="47">
        <v>0.5</v>
      </c>
      <c r="E84" s="46">
        <v>0</v>
      </c>
      <c r="F84" s="3"/>
      <c r="G84" s="48"/>
      <c r="H84" s="122"/>
      <c r="I84" s="122"/>
      <c r="J84" s="113"/>
    </row>
    <row r="85" spans="1:10" ht="15" x14ac:dyDescent="0.2">
      <c r="A85" s="49"/>
      <c r="B85" s="49"/>
      <c r="C85" s="50" t="s">
        <v>7</v>
      </c>
      <c r="D85" s="50" t="s">
        <v>8</v>
      </c>
      <c r="E85" s="50" t="s">
        <v>9</v>
      </c>
      <c r="F85" s="7">
        <f>Methodik!C29</f>
        <v>0.16374269005847952</v>
      </c>
      <c r="G85" s="50"/>
      <c r="H85" s="52"/>
      <c r="I85" s="52"/>
      <c r="J85" s="53"/>
    </row>
    <row r="86" spans="1:10" ht="15" x14ac:dyDescent="0.2">
      <c r="A86" s="54" t="s">
        <v>101</v>
      </c>
      <c r="B86" s="89" t="s">
        <v>102</v>
      </c>
      <c r="C86" s="54"/>
      <c r="D86" s="54"/>
      <c r="E86" s="54"/>
      <c r="F86" s="90">
        <v>1</v>
      </c>
      <c r="G86" s="90">
        <f t="shared" ref="G86:G97" si="3">IF(ISBLANK(C86),IF(ISBLANK(D86),0,$D$84),$C$84)*F86</f>
        <v>0</v>
      </c>
      <c r="H86" s="52" t="s">
        <v>193</v>
      </c>
      <c r="I86" s="52"/>
      <c r="J86" s="53"/>
    </row>
    <row r="87" spans="1:10" ht="30" x14ac:dyDescent="0.2">
      <c r="A87" s="54" t="s">
        <v>103</v>
      </c>
      <c r="B87" s="91" t="s">
        <v>104</v>
      </c>
      <c r="C87" s="54"/>
      <c r="D87" s="54"/>
      <c r="E87" s="54"/>
      <c r="F87" s="90">
        <v>1</v>
      </c>
      <c r="G87" s="90">
        <f t="shared" si="3"/>
        <v>0</v>
      </c>
      <c r="H87" s="52" t="s">
        <v>12</v>
      </c>
      <c r="I87" s="52"/>
      <c r="J87" s="53"/>
    </row>
    <row r="88" spans="1:10" ht="60" x14ac:dyDescent="0.2">
      <c r="A88" s="76" t="s">
        <v>105</v>
      </c>
      <c r="B88" s="89" t="s">
        <v>106</v>
      </c>
      <c r="C88" s="54"/>
      <c r="D88" s="54"/>
      <c r="E88" s="54"/>
      <c r="F88" s="90">
        <v>1.5</v>
      </c>
      <c r="G88" s="90">
        <f t="shared" si="3"/>
        <v>0</v>
      </c>
      <c r="H88" s="52" t="s">
        <v>107</v>
      </c>
      <c r="I88" s="52"/>
      <c r="J88" s="53"/>
    </row>
    <row r="89" spans="1:10" ht="30" x14ac:dyDescent="0.2">
      <c r="A89" s="54" t="s">
        <v>108</v>
      </c>
      <c r="B89" s="91" t="s">
        <v>109</v>
      </c>
      <c r="C89" s="54"/>
      <c r="D89" s="54"/>
      <c r="E89" s="54"/>
      <c r="F89" s="90">
        <v>1</v>
      </c>
      <c r="G89" s="90">
        <f t="shared" si="3"/>
        <v>0</v>
      </c>
      <c r="H89" s="52" t="s">
        <v>110</v>
      </c>
      <c r="I89" s="52"/>
      <c r="J89" s="53"/>
    </row>
    <row r="90" spans="1:10" ht="30" x14ac:dyDescent="0.2">
      <c r="A90" s="54" t="s">
        <v>111</v>
      </c>
      <c r="B90" s="55" t="s">
        <v>112</v>
      </c>
      <c r="C90" s="84"/>
      <c r="D90" s="84"/>
      <c r="E90" s="84"/>
      <c r="F90" s="90">
        <v>1.5</v>
      </c>
      <c r="G90" s="90">
        <f t="shared" si="3"/>
        <v>0</v>
      </c>
      <c r="H90" s="52" t="s">
        <v>89</v>
      </c>
      <c r="I90" s="52"/>
      <c r="J90" s="53"/>
    </row>
    <row r="91" spans="1:10" ht="30" x14ac:dyDescent="0.2">
      <c r="A91" s="54" t="s">
        <v>113</v>
      </c>
      <c r="B91" s="92" t="s">
        <v>223</v>
      </c>
      <c r="C91" s="54"/>
      <c r="D91" s="54"/>
      <c r="E91" s="54"/>
      <c r="F91" s="90">
        <v>1</v>
      </c>
      <c r="G91" s="90">
        <f t="shared" si="3"/>
        <v>0</v>
      </c>
      <c r="H91" s="52" t="s">
        <v>114</v>
      </c>
      <c r="I91" s="52"/>
      <c r="J91" s="53"/>
    </row>
    <row r="92" spans="1:10" ht="45" x14ac:dyDescent="0.2">
      <c r="A92" s="54" t="s">
        <v>115</v>
      </c>
      <c r="B92" s="91" t="s">
        <v>182</v>
      </c>
      <c r="C92" s="54"/>
      <c r="D92" s="54"/>
      <c r="E92" s="54"/>
      <c r="F92" s="90">
        <v>1.5</v>
      </c>
      <c r="G92" s="90">
        <f t="shared" si="3"/>
        <v>0</v>
      </c>
      <c r="H92" s="52" t="s">
        <v>12</v>
      </c>
      <c r="I92" s="52"/>
      <c r="J92" s="53"/>
    </row>
    <row r="93" spans="1:10" ht="45" x14ac:dyDescent="0.2">
      <c r="A93" s="54" t="s">
        <v>116</v>
      </c>
      <c r="B93" s="92" t="s">
        <v>117</v>
      </c>
      <c r="C93" s="54"/>
      <c r="D93" s="54"/>
      <c r="E93" s="54"/>
      <c r="F93" s="90">
        <v>1</v>
      </c>
      <c r="G93" s="90">
        <f t="shared" si="3"/>
        <v>0</v>
      </c>
      <c r="H93" s="52" t="s">
        <v>12</v>
      </c>
      <c r="I93" s="52"/>
      <c r="J93" s="53"/>
    </row>
    <row r="94" spans="1:10" ht="45" x14ac:dyDescent="0.2">
      <c r="A94" s="54" t="s">
        <v>118</v>
      </c>
      <c r="B94" s="55" t="s">
        <v>119</v>
      </c>
      <c r="C94" s="54"/>
      <c r="D94" s="63"/>
      <c r="E94" s="63"/>
      <c r="F94" s="90">
        <v>1</v>
      </c>
      <c r="G94" s="90">
        <f t="shared" si="3"/>
        <v>0</v>
      </c>
      <c r="H94" s="52" t="s">
        <v>120</v>
      </c>
      <c r="I94" s="52"/>
      <c r="J94" s="53"/>
    </row>
    <row r="95" spans="1:10" ht="30" x14ac:dyDescent="0.2">
      <c r="A95" s="63" t="s">
        <v>121</v>
      </c>
      <c r="B95" s="93" t="s">
        <v>122</v>
      </c>
      <c r="C95" s="54"/>
      <c r="D95" s="63"/>
      <c r="E95" s="63"/>
      <c r="F95" s="90">
        <v>1</v>
      </c>
      <c r="G95" s="90">
        <f t="shared" si="3"/>
        <v>0</v>
      </c>
      <c r="H95" s="52" t="s">
        <v>12</v>
      </c>
      <c r="I95" s="52"/>
      <c r="J95" s="53"/>
    </row>
    <row r="96" spans="1:10" ht="30" x14ac:dyDescent="0.2">
      <c r="A96" s="94" t="s">
        <v>123</v>
      </c>
      <c r="B96" s="55" t="s">
        <v>124</v>
      </c>
      <c r="C96" s="76"/>
      <c r="D96" s="95"/>
      <c r="E96" s="95"/>
      <c r="F96" s="90">
        <v>1.5</v>
      </c>
      <c r="G96" s="58">
        <f t="shared" si="3"/>
        <v>0</v>
      </c>
      <c r="H96" s="52" t="s">
        <v>12</v>
      </c>
      <c r="I96" s="52"/>
      <c r="J96" s="53"/>
    </row>
    <row r="97" spans="1:10" ht="45" x14ac:dyDescent="0.2">
      <c r="A97" s="54" t="s">
        <v>125</v>
      </c>
      <c r="B97" s="55" t="s">
        <v>151</v>
      </c>
      <c r="C97" s="54"/>
      <c r="D97" s="96"/>
      <c r="E97" s="96"/>
      <c r="F97" s="56">
        <v>1</v>
      </c>
      <c r="G97" s="58">
        <f t="shared" si="3"/>
        <v>0</v>
      </c>
      <c r="H97" s="52" t="s">
        <v>12</v>
      </c>
      <c r="I97" s="52"/>
      <c r="J97" s="53"/>
    </row>
    <row r="98" spans="1:10" ht="15" x14ac:dyDescent="0.2">
      <c r="A98" s="97"/>
      <c r="B98" s="97"/>
      <c r="C98" s="98"/>
      <c r="D98" s="66" t="s">
        <v>21</v>
      </c>
      <c r="E98" s="50"/>
      <c r="F98" s="4"/>
      <c r="G98" s="67">
        <f>SUM(G86:G97)</f>
        <v>0</v>
      </c>
      <c r="H98" s="82"/>
    </row>
    <row r="99" spans="1:10" ht="15" x14ac:dyDescent="0.2">
      <c r="A99" s="97"/>
      <c r="B99" s="97"/>
      <c r="D99" s="110" t="s">
        <v>22</v>
      </c>
      <c r="E99" s="111"/>
      <c r="F99" s="111"/>
      <c r="G99" s="83">
        <f>G98/Methodik!B31*100%</f>
        <v>0</v>
      </c>
    </row>
    <row r="100" spans="1:10" ht="15" x14ac:dyDescent="0.2">
      <c r="A100" s="99"/>
      <c r="B100" s="98"/>
      <c r="C100" s="98"/>
      <c r="D100" s="66" t="s">
        <v>23</v>
      </c>
      <c r="E100" s="50"/>
      <c r="F100" s="9" t="s">
        <v>24</v>
      </c>
      <c r="G100" s="69">
        <f>G98/SUM(F86:F97)</f>
        <v>0</v>
      </c>
    </row>
    <row r="101" spans="1:10" ht="15.75" thickBot="1" x14ac:dyDescent="0.25">
      <c r="A101" s="100"/>
      <c r="B101" s="100"/>
      <c r="C101" s="100"/>
      <c r="D101" s="70"/>
      <c r="E101" s="71"/>
      <c r="F101" s="5"/>
      <c r="G101" s="72"/>
      <c r="H101" s="73"/>
    </row>
    <row r="102" spans="1:10" ht="15.75" x14ac:dyDescent="0.2">
      <c r="A102" s="101"/>
      <c r="B102" s="35"/>
      <c r="C102" s="118" t="s">
        <v>0</v>
      </c>
      <c r="D102" s="119"/>
      <c r="E102" s="120"/>
      <c r="F102" s="125" t="s">
        <v>1</v>
      </c>
      <c r="G102" s="127" t="s">
        <v>2</v>
      </c>
      <c r="H102" s="121" t="s">
        <v>3</v>
      </c>
      <c r="I102" s="121" t="s">
        <v>4</v>
      </c>
      <c r="J102" s="112" t="s">
        <v>5</v>
      </c>
    </row>
    <row r="103" spans="1:10" ht="58.5" customHeight="1" x14ac:dyDescent="0.25">
      <c r="A103" s="102"/>
      <c r="B103" s="38"/>
      <c r="C103" s="39"/>
      <c r="D103" s="40"/>
      <c r="E103" s="41"/>
      <c r="F103" s="126"/>
      <c r="G103" s="128"/>
      <c r="H103" s="122"/>
      <c r="I103" s="122"/>
      <c r="J103" s="113"/>
    </row>
    <row r="104" spans="1:10" ht="15.75" x14ac:dyDescent="0.2">
      <c r="A104" s="103"/>
      <c r="B104" s="75" t="s">
        <v>126</v>
      </c>
      <c r="C104" s="46">
        <v>1</v>
      </c>
      <c r="D104" s="47">
        <v>0.5</v>
      </c>
      <c r="E104" s="46">
        <v>0</v>
      </c>
      <c r="F104" s="3"/>
      <c r="G104" s="48"/>
      <c r="H104" s="122"/>
      <c r="I104" s="122"/>
      <c r="J104" s="113"/>
    </row>
    <row r="105" spans="1:10" ht="34.35" customHeight="1" x14ac:dyDescent="0.2">
      <c r="A105" s="104"/>
      <c r="B105" s="49"/>
      <c r="C105" s="50" t="s">
        <v>7</v>
      </c>
      <c r="D105" s="50" t="s">
        <v>8</v>
      </c>
      <c r="E105" s="50" t="s">
        <v>9</v>
      </c>
      <c r="F105" s="7">
        <f>Methodik!C30</f>
        <v>0.12280701754385964</v>
      </c>
      <c r="G105" s="50"/>
      <c r="H105" s="52"/>
      <c r="I105" s="52"/>
      <c r="J105" s="53"/>
    </row>
    <row r="106" spans="1:10" ht="30" x14ac:dyDescent="0.2">
      <c r="A106" s="54" t="s">
        <v>127</v>
      </c>
      <c r="B106" s="105" t="s">
        <v>128</v>
      </c>
      <c r="C106" s="54"/>
      <c r="D106" s="54"/>
      <c r="E106" s="54"/>
      <c r="F106" s="56">
        <v>2</v>
      </c>
      <c r="G106" s="56">
        <f t="shared" ref="G106:G114" si="4">IF(ISBLANK(C106),IF(ISBLANK(D106),0,$D$104),$C$104)*F106</f>
        <v>0</v>
      </c>
      <c r="H106" s="52" t="s">
        <v>129</v>
      </c>
      <c r="I106" s="52"/>
      <c r="J106" s="53"/>
    </row>
    <row r="107" spans="1:10" ht="45" customHeight="1" x14ac:dyDescent="0.2">
      <c r="A107" s="54" t="s">
        <v>130</v>
      </c>
      <c r="B107" s="106" t="s">
        <v>131</v>
      </c>
      <c r="C107" s="54"/>
      <c r="D107" s="54"/>
      <c r="E107" s="54"/>
      <c r="F107" s="56">
        <v>1.5</v>
      </c>
      <c r="G107" s="56">
        <f t="shared" si="4"/>
        <v>0</v>
      </c>
      <c r="H107" s="52" t="s">
        <v>192</v>
      </c>
      <c r="I107" s="52"/>
      <c r="J107" s="53"/>
    </row>
    <row r="108" spans="1:10" ht="75" x14ac:dyDescent="0.2">
      <c r="A108" s="54" t="s">
        <v>132</v>
      </c>
      <c r="B108" s="107" t="s">
        <v>191</v>
      </c>
      <c r="C108" s="54"/>
      <c r="D108" s="54"/>
      <c r="E108" s="54"/>
      <c r="F108" s="56">
        <v>1</v>
      </c>
      <c r="G108" s="56">
        <f t="shared" si="4"/>
        <v>0</v>
      </c>
      <c r="H108" s="52" t="s">
        <v>190</v>
      </c>
      <c r="I108" s="52"/>
      <c r="J108" s="53"/>
    </row>
    <row r="109" spans="1:10" ht="45" x14ac:dyDescent="0.2">
      <c r="A109" s="54" t="s">
        <v>133</v>
      </c>
      <c r="B109" s="108" t="s">
        <v>134</v>
      </c>
      <c r="C109" s="54"/>
      <c r="D109" s="54"/>
      <c r="E109" s="54"/>
      <c r="F109" s="56">
        <v>1</v>
      </c>
      <c r="G109" s="56">
        <f t="shared" si="4"/>
        <v>0</v>
      </c>
      <c r="H109" s="52" t="s">
        <v>189</v>
      </c>
      <c r="I109" s="52"/>
      <c r="J109" s="53"/>
    </row>
    <row r="110" spans="1:10" ht="45" x14ac:dyDescent="0.2">
      <c r="A110" s="54" t="s">
        <v>135</v>
      </c>
      <c r="B110" s="105" t="s">
        <v>136</v>
      </c>
      <c r="C110" s="54"/>
      <c r="D110" s="54"/>
      <c r="E110" s="54"/>
      <c r="F110" s="56">
        <v>1</v>
      </c>
      <c r="G110" s="56">
        <f t="shared" si="4"/>
        <v>0</v>
      </c>
      <c r="H110" s="52" t="s">
        <v>85</v>
      </c>
      <c r="I110" s="52"/>
      <c r="J110" s="53"/>
    </row>
    <row r="111" spans="1:10" ht="45" x14ac:dyDescent="0.2">
      <c r="A111" s="54" t="s">
        <v>137</v>
      </c>
      <c r="B111" s="108" t="s">
        <v>183</v>
      </c>
      <c r="C111" s="54"/>
      <c r="D111" s="54"/>
      <c r="E111" s="54"/>
      <c r="F111" s="56">
        <v>2</v>
      </c>
      <c r="G111" s="56">
        <f t="shared" si="4"/>
        <v>0</v>
      </c>
      <c r="H111" s="52" t="s">
        <v>138</v>
      </c>
      <c r="I111" s="52"/>
      <c r="J111" s="53"/>
    </row>
    <row r="112" spans="1:10" ht="45" x14ac:dyDescent="0.2">
      <c r="A112" s="54" t="s">
        <v>139</v>
      </c>
      <c r="B112" s="108" t="s">
        <v>184</v>
      </c>
      <c r="C112" s="54"/>
      <c r="D112" s="54"/>
      <c r="E112" s="54"/>
      <c r="F112" s="56">
        <v>1</v>
      </c>
      <c r="G112" s="56">
        <f t="shared" si="4"/>
        <v>0</v>
      </c>
      <c r="H112" s="52" t="s">
        <v>138</v>
      </c>
      <c r="I112" s="52"/>
      <c r="J112" s="53"/>
    </row>
    <row r="113" spans="1:10" ht="30" x14ac:dyDescent="0.2">
      <c r="A113" s="54" t="s">
        <v>140</v>
      </c>
      <c r="B113" s="108" t="s">
        <v>141</v>
      </c>
      <c r="C113" s="54"/>
      <c r="D113" s="54"/>
      <c r="E113" s="63"/>
      <c r="F113" s="56">
        <v>1</v>
      </c>
      <c r="G113" s="64">
        <f t="shared" si="4"/>
        <v>0</v>
      </c>
      <c r="H113" s="52" t="s">
        <v>12</v>
      </c>
      <c r="I113" s="52"/>
      <c r="J113" s="53"/>
    </row>
    <row r="114" spans="1:10" ht="28.9" customHeight="1" thickBot="1" x14ac:dyDescent="0.25">
      <c r="A114" s="54" t="s">
        <v>142</v>
      </c>
      <c r="B114" s="108" t="s">
        <v>185</v>
      </c>
      <c r="C114" s="54"/>
      <c r="D114" s="54"/>
      <c r="E114" s="63"/>
      <c r="F114" s="58">
        <v>1</v>
      </c>
      <c r="G114" s="64">
        <f t="shared" si="4"/>
        <v>0</v>
      </c>
      <c r="H114" s="52" t="s">
        <v>12</v>
      </c>
      <c r="I114" s="52"/>
      <c r="J114" s="53"/>
    </row>
    <row r="115" spans="1:10" ht="15" x14ac:dyDescent="0.2">
      <c r="D115" s="79" t="s">
        <v>21</v>
      </c>
      <c r="E115" s="80"/>
      <c r="F115" s="8"/>
      <c r="G115" s="81">
        <f>SUM(G106:G114)</f>
        <v>0</v>
      </c>
    </row>
    <row r="116" spans="1:10" ht="15" x14ac:dyDescent="0.2">
      <c r="D116" s="110" t="s">
        <v>22</v>
      </c>
      <c r="E116" s="111"/>
      <c r="F116" s="111"/>
      <c r="G116" s="83">
        <f>G115/Methodik!B31*100%</f>
        <v>0</v>
      </c>
    </row>
    <row r="117" spans="1:10" ht="15" x14ac:dyDescent="0.2">
      <c r="D117" s="66" t="s">
        <v>23</v>
      </c>
      <c r="E117" s="50"/>
      <c r="F117" s="4" t="s">
        <v>24</v>
      </c>
      <c r="G117" s="69">
        <f>IF(ISBLANK(E111),G115/(SUM(F106:F114)-F112),G115/SUM(F106:F114))</f>
        <v>0</v>
      </c>
    </row>
    <row r="118" spans="1:10" ht="15.75" thickBot="1" x14ac:dyDescent="0.25">
      <c r="B118" s="28" t="s">
        <v>145</v>
      </c>
      <c r="D118" s="70"/>
      <c r="E118" s="71"/>
      <c r="F118" s="5"/>
      <c r="G118" s="72"/>
      <c r="J118" s="30" t="s">
        <v>226</v>
      </c>
    </row>
  </sheetData>
  <mergeCells count="29">
    <mergeCell ref="D116:F116"/>
    <mergeCell ref="D99:F99"/>
    <mergeCell ref="C102:E102"/>
    <mergeCell ref="F102:F103"/>
    <mergeCell ref="G102:G103"/>
    <mergeCell ref="C45:E45"/>
    <mergeCell ref="H45:H47"/>
    <mergeCell ref="I45:I47"/>
    <mergeCell ref="J45:J47"/>
    <mergeCell ref="D79:F79"/>
    <mergeCell ref="J102:J104"/>
    <mergeCell ref="H102:H104"/>
    <mergeCell ref="I102:I104"/>
    <mergeCell ref="C82:E82"/>
    <mergeCell ref="H82:H84"/>
    <mergeCell ref="I82:I84"/>
    <mergeCell ref="J82:J84"/>
    <mergeCell ref="D42:F42"/>
    <mergeCell ref="J4:J6"/>
    <mergeCell ref="B2:B3"/>
    <mergeCell ref="D2:D3"/>
    <mergeCell ref="C4:E4"/>
    <mergeCell ref="H4:H6"/>
    <mergeCell ref="I4:I6"/>
    <mergeCell ref="D18:F18"/>
    <mergeCell ref="C21:E21"/>
    <mergeCell ref="H21:H23"/>
    <mergeCell ref="I21:I23"/>
    <mergeCell ref="J21:J23"/>
  </mergeCells>
  <pageMargins left="0.78740157480314965" right="0.78740157480314965" top="0.59055118110236227" bottom="0.19685039370078741" header="0.31496062992125984" footer="0.31496062992125984"/>
  <pageSetup paperSize="9" scale="49" fitToHeight="0" orientation="landscape" r:id="rId1"/>
  <headerFooter alignWithMargins="0"/>
  <rowBreaks count="4" manualBreakCount="4">
    <brk id="20" max="9" man="1"/>
    <brk id="44" max="9" man="1"/>
    <brk id="81" max="9" man="1"/>
    <brk id="101" max="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Methodik</vt:lpstr>
      <vt:lpstr>Vorlage</vt:lpstr>
      <vt:lpstr>Vorlage!Druckbereich</vt:lpstr>
      <vt:lpstr>Vorlage!Print_Area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dc:creator>
  <cp:lastModifiedBy>Michael Kolb</cp:lastModifiedBy>
  <cp:lastPrinted>2023-11-21T08:30:45Z</cp:lastPrinted>
  <dcterms:created xsi:type="dcterms:W3CDTF">2008-03-21T09:41:55Z</dcterms:created>
  <dcterms:modified xsi:type="dcterms:W3CDTF">2023-11-21T12:34:41Z</dcterms:modified>
</cp:coreProperties>
</file>