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Verband\Kommission Sustainable Investing\PRISC\2021\"/>
    </mc:Choice>
  </mc:AlternateContent>
  <xr:revisionPtr revIDLastSave="0" documentId="13_ncr:1_{B573317E-EDFB-4D14-A7CE-3B709965E550}" xr6:coauthVersionLast="36" xr6:coauthVersionMax="46" xr10:uidLastSave="{00000000-0000-0000-0000-000000000000}"/>
  <bookViews>
    <workbookView xWindow="840" yWindow="600" windowWidth="22200" windowHeight="12360" xr2:uid="{00000000-000D-0000-FFFF-FFFF00000000}"/>
  </bookViews>
  <sheets>
    <sheet name="Policy Scoring" sheetId="2" r:id="rId1"/>
    <sheet name="Tabelle1" sheetId="3" r:id="rId2"/>
  </sheets>
  <definedNames>
    <definedName name="_xlnm.Print_Area" localSheetId="0">'Policy Scoring'!$A$1:$K$23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I3" i="2" l="1"/>
  <c r="H4" i="2"/>
  <c r="H5" i="2" s="1"/>
  <c r="H6" i="2" s="1"/>
  <c r="H7" i="2" s="1"/>
  <c r="H8" i="2" s="1"/>
  <c r="H9" i="2" s="1"/>
  <c r="H10" i="2" s="1"/>
  <c r="H11" i="2" s="1"/>
  <c r="I4" i="2"/>
  <c r="I5" i="2"/>
  <c r="I6" i="2"/>
  <c r="I8" i="2"/>
  <c r="I9" i="2"/>
  <c r="I10" i="2"/>
  <c r="L11" i="2"/>
  <c r="I11" i="2" l="1"/>
  <c r="K11" i="2"/>
  <c r="J11" i="2"/>
  <c r="L13" i="2" s="1"/>
  <c r="K13" i="2" l="1"/>
</calcChain>
</file>

<file path=xl/sharedStrings.xml><?xml version="1.0" encoding="utf-8"?>
<sst xmlns="http://schemas.openxmlformats.org/spreadsheetml/2006/main" count="82" uniqueCount="78">
  <si>
    <t>Gesamt</t>
  </si>
  <si>
    <t>Best-of-Universe</t>
  </si>
  <si>
    <t>ESG Top %</t>
  </si>
  <si>
    <t>ESG Frequenz</t>
  </si>
  <si>
    <t>Ideal</t>
  </si>
  <si>
    <t>Ausschlusskategorien</t>
  </si>
  <si>
    <t>Logik</t>
  </si>
  <si>
    <t>Kriterium</t>
  </si>
  <si>
    <t>Häufig ist besser (umfasst Nutzung von "Incidents")</t>
  </si>
  <si>
    <t xml:space="preserve">% des Umsatzes mit SDG-Segmenten </t>
  </si>
  <si>
    <t>Stimmrechtsausübung</t>
  </si>
  <si>
    <t>Engagement</t>
  </si>
  <si>
    <t>Mehr ist besser</t>
  </si>
  <si>
    <t>Monatlich</t>
  </si>
  <si>
    <t>Häufiger als monatlich</t>
  </si>
  <si>
    <t>Mittel (2 Punkte)</t>
  </si>
  <si>
    <t>Hoch/Gut (3 Punkte)</t>
  </si>
  <si>
    <t>Best-in-Class ist kontraintuitiv/intransparent</t>
  </si>
  <si>
    <t>Nur Best-in-Class</t>
  </si>
  <si>
    <t>Mischung aus BiC/BoU</t>
  </si>
  <si>
    <t>Einzeln: Mindeststandards für E, S und G werden separat eingehalten</t>
  </si>
  <si>
    <t>Ausschluss von Wertpapieren mit "schlechten" Ratings</t>
  </si>
  <si>
    <t>1-3 Ausschlusskriterien</t>
  </si>
  <si>
    <t>4-6 Ausschlusskriterien</t>
  </si>
  <si>
    <t>&gt; 6 Ausschlusskriterien</t>
  </si>
  <si>
    <t>Niedrig/Relativ Schlecht
(1 Punkt)</t>
  </si>
  <si>
    <t>Bemerkung</t>
  </si>
  <si>
    <t>ESG aggregiert ohne Ausweis von Mindestscoring</t>
  </si>
  <si>
    <t>ESG aggregiert mit Ausweis von Mindestscoring</t>
  </si>
  <si>
    <t>E, S, G separat mit Ausweis von Mindestscoring</t>
  </si>
  <si>
    <t>Je größer der Anteil von Firmen, auf denen der Fonds bei den jeweiligen HVs abstimmt, desto konsequenter der ESG-Fokus.</t>
  </si>
  <si>
    <t>Voting ja, aber &lt;25% der AuM der Fonds Fokus auf ESG-Voting</t>
  </si>
  <si>
    <t>25%-50% der AUM des Fonds Fokus auf ESG-Voting</t>
  </si>
  <si>
    <t>Fokus</t>
  </si>
  <si>
    <t>Gutes fördern</t>
  </si>
  <si>
    <t>Verbessern über aktive Einflussnahme</t>
  </si>
  <si>
    <t>Pragmatismus</t>
  </si>
  <si>
    <t>1) Das Scoring ist für Aktien und Unternehmensanleihen entwickelt worden, kann aber grundsätzlich auf andere Anlageklassen übertragen werden.</t>
  </si>
  <si>
    <t>3) Ziel ist es, möglichst sicherzustellen, dass Laien bei der Analyse einzelner Wertpapierportfolios keine negativen Überraschungen erleben.</t>
  </si>
  <si>
    <t>5) Wenig diversifizierte Portfolios können diese Anforderungen eher erfüllen. Besonders leicht ist das z.B. für nur ein Wertpapier.</t>
  </si>
  <si>
    <t>6) Die einzelnen genutzten Begriffe werden in der DVFA Klassifikationsdokumentation erklärt.</t>
  </si>
  <si>
    <t>7) In der DVFA Klassifikation wird auch auf Mindestanforderungen in Bezug auf ESG Ratings etc. eingegangen (Prinzip: Anbieterunabhängigkeit).</t>
  </si>
  <si>
    <t>8) In der DVFA Klassifikation wird detailliert begründet, warum diese Art der Beurteilung gewählt wurde und andere Dimensionen (wie ESG-Momentum/Progress) nicht berücksichtigt werden.</t>
  </si>
  <si>
    <t xml:space="preserve"> ESG-ETF (fktiv)</t>
  </si>
  <si>
    <t>Schlechtes vermeiden</t>
  </si>
  <si>
    <t>Impact/SDG-Ziele</t>
  </si>
  <si>
    <t>Best-of-Universe/Best-in-Class</t>
  </si>
  <si>
    <t>Gewichtung</t>
  </si>
  <si>
    <t>Lfd. #</t>
  </si>
  <si>
    <t>Fonds (fiktiv)</t>
  </si>
  <si>
    <t>2) Portfolios sollen sehr umfassend beurteilt werden können und nicht nur nach engen Dimensionen wie z.B. Messung des "Fußabdruckes" einzelner Schadstoffe (diese sollten in "E"-Ratings berücksichtigt werden).</t>
  </si>
  <si>
    <t>ESG-Messmethode (einzeln/aggregiert)</t>
  </si>
  <si>
    <t xml:space="preserve">                                       Adjustierungsfaktor </t>
  </si>
  <si>
    <t>Seltener als monatlich</t>
  </si>
  <si>
    <t xml:space="preserve">9) Ausschlüsse: Der Score bezieht sich auf anerkannte Ausschlusskategorien mit jeweils 100% Ausschlüssen (ohne Lieferanten/Abnehmerbeziehungen), siehe DVFA Klassifikationsdokumentation. </t>
  </si>
  <si>
    <t xml:space="preserve">Disclaimer: Das Scoring kann zur Bestimmung verantwortungsvoller Investmentpolitik genutzt werden, u.a. indem eigene Ausschlusskategorien definiert und Gewichte pro Kriterium vergeben werden. In unserem Beispiel wird eine Gleichgewichtung der 8 Kriterien genutzt. Da Fonds in der Regel nicht alle Kategorien abdecken, wird ein  Adjustierungsfaktor genutzt. In unserem Beispiel ist das 8/4, d.h. es wird angenommen, dass für einen Fonds nur 4 der 8 Kategorien relevant sind. Alternativ können nur die 4 genutzten Kategorien zu 100% gewichtet werden und die Adjustierung entfallen. </t>
  </si>
  <si>
    <t>&lt;25% "Schlechtesten" ausgeschlossen</t>
  </si>
  <si>
    <t>&gt;50% "Schlechtesten" ausgeschlossen</t>
  </si>
  <si>
    <t>&gt;= 50% der AUM des Fonds ESG-spezifisches Voting</t>
  </si>
  <si>
    <t xml:space="preserve">Manager,  die "ESG-Incidents" berücksichtigen, schneiden besser ab. </t>
  </si>
  <si>
    <t xml:space="preserve">Unser Ansatz: Fokus auf das Primärgeschäft und 100 % Ausschlüsse (d.h. z.B. keine Alkoholproduzenten oder auf Alkohol fokussierte Händler aber allg. Einzelhandel ist ok) . Hinweis: Ausschlüsse können Performancenachteile mit sich bringen.  </t>
  </si>
  <si>
    <t xml:space="preserve">Eine Mischung aus BiC und BoU liegt vor, wenn in erster Instanz BiU angewandt wird und BiC nur zur Ergänzung sonst komplett ausgeschlossener Sektoren genutzt wird. </t>
  </si>
  <si>
    <t xml:space="preserve">Einzeln: Mindeststandards für Environment (E), Social (S) und Unternehmensführung (G) werden separat eingehalten. Alternativ: Aggregierter ESG Score. </t>
  </si>
  <si>
    <t>Je mehr/stärker investierte Unternehmen, auf denen der Fonds bei den jeweiligen Aktionärsversammlungen (HV) abstimmt, desto besser.</t>
  </si>
  <si>
    <t>Ausschluss von Wertpapieren mit "schlechten" ESG-Ratings. Die Messung ist unabhängig vom Investmentansatz (BiC vs BiU).</t>
  </si>
  <si>
    <t>DVFA Score</t>
  </si>
  <si>
    <t xml:space="preserve">4) Diese Kriterien reichen nicht aus, um die Gesamtqualität eines Investments zu beurteilen. Dafür sind u.a. auch Liquidität, Diversifikation, Benchmarkabweichung/Tracking Error, Nachhaltigkeit von Geschäftsmodellen, sonstige Risiken, Kosten und Individualisierungsmöglichkeiten zu beachten. </t>
  </si>
  <si>
    <t>Mehr ist strenger</t>
  </si>
  <si>
    <t>Hier wird festgelegt, ab welchem UN Sustainable Development Goal (SDG-)Umsatzanteil oder CapEX-Anteil Unternehmen als nachhaltig angesehen werden.</t>
  </si>
  <si>
    <t>10-25% vom Umsatz/CapEX</t>
  </si>
  <si>
    <t>25-50% vom Umsatz/CapEx</t>
  </si>
  <si>
    <t>&gt;50% vom Umsatz/Capex</t>
  </si>
  <si>
    <t>Fokus auf Vorstands- und Aufsichtsratsgespräche und HV-Reden (max. 300% wenn alle 3 für je 100% der AUM).</t>
  </si>
  <si>
    <t>&gt;0-33%</t>
  </si>
  <si>
    <t>&gt;33-66%</t>
  </si>
  <si>
    <t>&gt;66%</t>
  </si>
  <si>
    <t>25-50% "Schlechtesten" ausgeschlossen</t>
  </si>
  <si>
    <t>DVFA PRISC - Policy for Responsible Investment Scoring (Stand Februar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</si>
</sst>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wrapText="1"/>
    </xf>
    <xf numFmtId="0" fontId="4" fillId="0" borderId="0" xfId="0" applyFont="1"/>
    <xf numFmtId="0" fontId="5" fillId="3" borderId="5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 wrapText="1"/>
    </xf>
    <xf numFmtId="9" fontId="5" fillId="3" borderId="7" xfId="1" applyFont="1" applyFill="1" applyBorder="1" applyAlignment="1">
      <alignment horizontal="right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9" fontId="5" fillId="0" borderId="0" xfId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9" fontId="5" fillId="0" borderId="0" xfId="1" applyFont="1" applyBorder="1" applyAlignment="1">
      <alignment horizontal="right" vertical="center"/>
    </xf>
    <xf numFmtId="0" fontId="0" fillId="4" borderId="0" xfId="0" applyFill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164" fontId="4" fillId="4" borderId="2" xfId="1" applyNumberFormat="1" applyFont="1" applyFill="1" applyBorder="1" applyAlignment="1">
      <alignment horizontal="left" vertical="center" wrapText="1"/>
    </xf>
    <xf numFmtId="164" fontId="4" fillId="4" borderId="3" xfId="1" applyNumberFormat="1" applyFont="1" applyFill="1" applyBorder="1" applyAlignment="1">
      <alignment horizontal="left" vertical="center" wrapText="1"/>
    </xf>
    <xf numFmtId="9" fontId="5" fillId="4" borderId="0" xfId="1" applyFont="1" applyFill="1" applyAlignment="1">
      <alignment horizontal="left" vertical="center" wrapText="1" indent="1"/>
    </xf>
    <xf numFmtId="0" fontId="0" fillId="5" borderId="0" xfId="0" applyFill="1"/>
    <xf numFmtId="0" fontId="5" fillId="5" borderId="1" xfId="0" applyFont="1" applyFill="1" applyBorder="1" applyAlignment="1">
      <alignment wrapText="1"/>
    </xf>
    <xf numFmtId="0" fontId="4" fillId="5" borderId="2" xfId="0" applyFont="1" applyFill="1" applyBorder="1" applyAlignment="1">
      <alignment horizontal="right" vertical="center"/>
    </xf>
    <xf numFmtId="0" fontId="4" fillId="5" borderId="3" xfId="0" applyFont="1" applyFill="1" applyBorder="1" applyAlignment="1">
      <alignment horizontal="right" vertical="center"/>
    </xf>
    <xf numFmtId="0" fontId="5" fillId="5" borderId="0" xfId="0" applyFont="1" applyFill="1" applyAlignment="1">
      <alignment horizontal="right" vertical="center"/>
    </xf>
    <xf numFmtId="9" fontId="5" fillId="5" borderId="6" xfId="1" applyFont="1" applyFill="1" applyBorder="1" applyAlignment="1">
      <alignment horizontal="right"/>
    </xf>
    <xf numFmtId="0" fontId="5" fillId="5" borderId="6" xfId="0" applyFont="1" applyFill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5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top"/>
    </xf>
    <xf numFmtId="0" fontId="7" fillId="0" borderId="4" xfId="0" applyFont="1" applyBorder="1" applyAlignment="1">
      <alignment horizontal="left" wrapText="1"/>
    </xf>
    <xf numFmtId="0" fontId="0" fillId="0" borderId="4" xfId="0" applyFont="1" applyBorder="1" applyAlignment="1"/>
    <xf numFmtId="0" fontId="4" fillId="0" borderId="0" xfId="0" applyFont="1" applyAlignment="1">
      <alignment horizontal="left" vertical="top"/>
    </xf>
    <xf numFmtId="0" fontId="0" fillId="0" borderId="0" xfId="0" applyAlignment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/>
    <xf numFmtId="0" fontId="2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3" fillId="4" borderId="1" xfId="0" applyFont="1" applyFill="1" applyBorder="1"/>
  </cellXfs>
  <cellStyles count="2">
    <cellStyle name="Prozent" xfId="1" builtinId="5"/>
    <cellStyle name="Standard" xfId="0" builtinId="0"/>
  </cellStyles>
  <dxfs count="15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dotted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tted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/>
        <right/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 style="dotted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 style="dotted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 style="dotted">
          <color indexed="64"/>
        </top>
        <bottom style="double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center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2:L13" totalsRowShown="0" headerRowDxfId="14" dataDxfId="12" headerRowBorderDxfId="13">
  <autoFilter ref="A2:L13" xr:uid="{00000000-0009-0000-0100-000002000000}"/>
  <tableColumns count="12">
    <tableColumn id="1" xr3:uid="{00000000-0010-0000-0000-000001000000}" name="Kriterium" dataDxfId="11"/>
    <tableColumn id="14" xr3:uid="{00000000-0010-0000-0000-00000E000000}" name="Fokus" dataDxfId="10" dataCellStyle="Prozent"/>
    <tableColumn id="5" xr3:uid="{00000000-0010-0000-0000-000005000000}" name="Logik" dataDxfId="9"/>
    <tableColumn id="12" xr3:uid="{00000000-0010-0000-0000-00000C000000}" name="Bemerkung" dataDxfId="8"/>
    <tableColumn id="6" xr3:uid="{00000000-0010-0000-0000-000006000000}" name="Niedrig/Relativ Schlecht_x000a_(1 Punkt)" dataDxfId="7"/>
    <tableColumn id="7" xr3:uid="{00000000-0010-0000-0000-000007000000}" name="Mittel (2 Punkte)" dataDxfId="6"/>
    <tableColumn id="8" xr3:uid="{00000000-0010-0000-0000-000008000000}" name="Hoch/Gut (3 Punkte)" dataDxfId="5"/>
    <tableColumn id="16" xr3:uid="{00000000-0010-0000-0000-000010000000}" name="Lfd. #" dataDxfId="4"/>
    <tableColumn id="15" xr3:uid="{00000000-0010-0000-0000-00000F000000}" name="Gewichtung" dataDxfId="3">
      <calculatedColumnFormula>1/8</calculatedColumnFormula>
    </tableColumn>
    <tableColumn id="9" xr3:uid="{00000000-0010-0000-0000-000009000000}" name="Ideal" dataDxfId="2"/>
    <tableColumn id="10" xr3:uid="{00000000-0010-0000-0000-00000A000000}" name="Fonds (fiktiv)" dataDxfId="1"/>
    <tableColumn id="11" xr3:uid="{00000000-0010-0000-0000-00000B000000}" name=" ESG-ETF (fktiv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3"/>
  <sheetViews>
    <sheetView showGridLines="0" tabSelected="1" zoomScale="85" zoomScaleNormal="85" workbookViewId="0">
      <selection activeCell="A3" sqref="A3"/>
    </sheetView>
  </sheetViews>
  <sheetFormatPr baseColWidth="10" defaultColWidth="0" defaultRowHeight="14.4" x14ac:dyDescent="0.3"/>
  <cols>
    <col min="1" max="1" width="20.88671875" style="1" customWidth="1"/>
    <col min="2" max="2" width="21.88671875" customWidth="1"/>
    <col min="3" max="4" width="30.33203125" customWidth="1"/>
    <col min="5" max="7" width="24.5546875" style="1" customWidth="1"/>
    <col min="8" max="8" width="8.44140625" customWidth="1"/>
    <col min="9" max="9" width="13.88671875" customWidth="1"/>
    <col min="10" max="10" width="10.5546875" style="26" customWidth="1"/>
    <col min="11" max="11" width="8" style="26" customWidth="1"/>
    <col min="12" max="16383" width="10.88671875" hidden="1"/>
  </cols>
  <sheetData>
    <row r="1" spans="1:13" s="19" customFormat="1" ht="16.2" thickBot="1" x14ac:dyDescent="0.35">
      <c r="A1" s="47" t="s">
        <v>77</v>
      </c>
      <c r="B1" s="20"/>
      <c r="C1" s="20"/>
      <c r="D1" s="20"/>
      <c r="E1" s="21"/>
      <c r="F1" s="21"/>
      <c r="G1" s="21"/>
      <c r="H1" s="20"/>
      <c r="I1" s="20"/>
      <c r="J1" s="20"/>
      <c r="K1" s="20"/>
    </row>
    <row r="2" spans="1:13" ht="42.75" customHeight="1" thickBot="1" x14ac:dyDescent="0.35">
      <c r="A2" s="3" t="s">
        <v>7</v>
      </c>
      <c r="B2" s="3" t="s">
        <v>33</v>
      </c>
      <c r="C2" s="3" t="s">
        <v>6</v>
      </c>
      <c r="D2" s="3" t="s">
        <v>26</v>
      </c>
      <c r="E2" s="3" t="s">
        <v>25</v>
      </c>
      <c r="F2" s="3" t="s">
        <v>15</v>
      </c>
      <c r="G2" s="3" t="s">
        <v>16</v>
      </c>
      <c r="H2" s="3" t="s">
        <v>48</v>
      </c>
      <c r="I2" s="22" t="s">
        <v>47</v>
      </c>
      <c r="J2" s="27" t="s">
        <v>4</v>
      </c>
      <c r="K2" s="3" t="s">
        <v>49</v>
      </c>
      <c r="L2" s="3" t="s">
        <v>43</v>
      </c>
    </row>
    <row r="3" spans="1:13" s="1" customFormat="1" ht="185.4" customHeight="1" x14ac:dyDescent="0.3">
      <c r="A3" s="9" t="s">
        <v>5</v>
      </c>
      <c r="B3" s="13" t="s">
        <v>44</v>
      </c>
      <c r="C3" s="44" t="s">
        <v>67</v>
      </c>
      <c r="D3" s="10" t="s">
        <v>60</v>
      </c>
      <c r="E3" s="9" t="s">
        <v>22</v>
      </c>
      <c r="F3" s="9" t="s">
        <v>23</v>
      </c>
      <c r="G3" s="9" t="s">
        <v>24</v>
      </c>
      <c r="H3" s="9">
        <v>1</v>
      </c>
      <c r="I3" s="23">
        <f t="shared" ref="I3:I10" si="0">1/8</f>
        <v>0.125</v>
      </c>
      <c r="J3" s="28">
        <v>3</v>
      </c>
      <c r="K3" s="28">
        <v>2</v>
      </c>
      <c r="L3" s="11">
        <v>2</v>
      </c>
    </row>
    <row r="4" spans="1:13" ht="69" x14ac:dyDescent="0.3">
      <c r="A4" s="12" t="s">
        <v>45</v>
      </c>
      <c r="B4" s="13" t="s">
        <v>34</v>
      </c>
      <c r="C4" s="13" t="s">
        <v>9</v>
      </c>
      <c r="D4" s="45" t="s">
        <v>68</v>
      </c>
      <c r="E4" s="46" t="s">
        <v>69</v>
      </c>
      <c r="F4" s="46" t="s">
        <v>70</v>
      </c>
      <c r="G4" s="46" t="s">
        <v>71</v>
      </c>
      <c r="H4" s="12">
        <f>H3+1</f>
        <v>2</v>
      </c>
      <c r="I4" s="24">
        <f t="shared" si="0"/>
        <v>0.125</v>
      </c>
      <c r="J4" s="29">
        <v>3</v>
      </c>
      <c r="K4" s="29">
        <v>0</v>
      </c>
      <c r="L4" s="14">
        <v>0</v>
      </c>
    </row>
    <row r="5" spans="1:13" ht="69" x14ac:dyDescent="0.3">
      <c r="A5" s="12" t="s">
        <v>51</v>
      </c>
      <c r="B5" s="13" t="s">
        <v>36</v>
      </c>
      <c r="C5" s="13" t="s">
        <v>20</v>
      </c>
      <c r="D5" s="13" t="s">
        <v>62</v>
      </c>
      <c r="E5" s="12" t="s">
        <v>27</v>
      </c>
      <c r="F5" s="12" t="s">
        <v>28</v>
      </c>
      <c r="G5" s="12" t="s">
        <v>29</v>
      </c>
      <c r="H5" s="12">
        <f t="shared" ref="H5:H10" si="1">H4+1</f>
        <v>3</v>
      </c>
      <c r="I5" s="24">
        <f t="shared" si="0"/>
        <v>0.125</v>
      </c>
      <c r="J5" s="29">
        <v>3</v>
      </c>
      <c r="K5" s="29">
        <v>2</v>
      </c>
      <c r="L5" s="14">
        <v>1</v>
      </c>
    </row>
    <row r="6" spans="1:13" ht="82.8" x14ac:dyDescent="0.3">
      <c r="A6" s="12" t="s">
        <v>46</v>
      </c>
      <c r="B6" s="13" t="s">
        <v>36</v>
      </c>
      <c r="C6" s="13" t="s">
        <v>17</v>
      </c>
      <c r="D6" s="13" t="s">
        <v>61</v>
      </c>
      <c r="E6" s="12" t="s">
        <v>18</v>
      </c>
      <c r="F6" s="12" t="s">
        <v>19</v>
      </c>
      <c r="G6" s="12" t="s">
        <v>1</v>
      </c>
      <c r="H6" s="12">
        <f t="shared" si="1"/>
        <v>4</v>
      </c>
      <c r="I6" s="24">
        <f t="shared" si="0"/>
        <v>0.125</v>
      </c>
      <c r="J6" s="29">
        <v>3</v>
      </c>
      <c r="K6" s="29">
        <v>3</v>
      </c>
      <c r="L6" s="14">
        <v>1</v>
      </c>
    </row>
    <row r="7" spans="1:13" ht="55.2" x14ac:dyDescent="0.3">
      <c r="A7" s="12" t="s">
        <v>2</v>
      </c>
      <c r="B7" s="13" t="s">
        <v>36</v>
      </c>
      <c r="C7" s="13" t="s">
        <v>21</v>
      </c>
      <c r="D7" s="13" t="s">
        <v>64</v>
      </c>
      <c r="E7" s="12" t="s">
        <v>56</v>
      </c>
      <c r="F7" s="12" t="s">
        <v>76</v>
      </c>
      <c r="G7" s="12" t="s">
        <v>57</v>
      </c>
      <c r="H7" s="12">
        <f t="shared" si="1"/>
        <v>5</v>
      </c>
      <c r="I7" s="24">
        <v>0.125</v>
      </c>
      <c r="J7" s="29">
        <v>3</v>
      </c>
      <c r="K7" s="29">
        <v>3</v>
      </c>
      <c r="L7" s="14">
        <v>1</v>
      </c>
    </row>
    <row r="8" spans="1:13" ht="41.4" x14ac:dyDescent="0.3">
      <c r="A8" s="12" t="s">
        <v>3</v>
      </c>
      <c r="B8" s="13" t="s">
        <v>36</v>
      </c>
      <c r="C8" s="13" t="s">
        <v>8</v>
      </c>
      <c r="D8" s="13" t="s">
        <v>59</v>
      </c>
      <c r="E8" s="12" t="s">
        <v>53</v>
      </c>
      <c r="F8" s="12" t="s">
        <v>13</v>
      </c>
      <c r="G8" s="12" t="s">
        <v>14</v>
      </c>
      <c r="H8" s="12">
        <f t="shared" si="1"/>
        <v>6</v>
      </c>
      <c r="I8" s="24">
        <f t="shared" si="0"/>
        <v>0.125</v>
      </c>
      <c r="J8" s="29">
        <v>3</v>
      </c>
      <c r="K8" s="29">
        <v>0</v>
      </c>
      <c r="L8" s="14">
        <v>1</v>
      </c>
    </row>
    <row r="9" spans="1:13" ht="69" x14ac:dyDescent="0.3">
      <c r="A9" s="12" t="s">
        <v>10</v>
      </c>
      <c r="B9" s="13" t="s">
        <v>35</v>
      </c>
      <c r="C9" s="13" t="s">
        <v>30</v>
      </c>
      <c r="D9" s="13" t="s">
        <v>63</v>
      </c>
      <c r="E9" s="12" t="s">
        <v>31</v>
      </c>
      <c r="F9" s="12" t="s">
        <v>32</v>
      </c>
      <c r="G9" s="12" t="s">
        <v>58</v>
      </c>
      <c r="H9" s="12">
        <f t="shared" si="1"/>
        <v>7</v>
      </c>
      <c r="I9" s="24">
        <f t="shared" si="0"/>
        <v>0.125</v>
      </c>
      <c r="J9" s="29">
        <v>3</v>
      </c>
      <c r="K9" s="29">
        <v>0</v>
      </c>
      <c r="L9" s="14">
        <v>1</v>
      </c>
    </row>
    <row r="10" spans="1:13" ht="55.2" x14ac:dyDescent="0.3">
      <c r="A10" s="12" t="s">
        <v>11</v>
      </c>
      <c r="B10" s="13" t="s">
        <v>35</v>
      </c>
      <c r="C10" s="13" t="s">
        <v>12</v>
      </c>
      <c r="D10" s="45" t="s">
        <v>72</v>
      </c>
      <c r="E10" s="46" t="s">
        <v>73</v>
      </c>
      <c r="F10" s="46" t="s">
        <v>74</v>
      </c>
      <c r="G10" s="46" t="s">
        <v>75</v>
      </c>
      <c r="H10" s="12">
        <f t="shared" si="1"/>
        <v>8</v>
      </c>
      <c r="I10" s="24">
        <f t="shared" si="0"/>
        <v>0.125</v>
      </c>
      <c r="J10" s="29">
        <v>3</v>
      </c>
      <c r="K10" s="29">
        <v>0</v>
      </c>
      <c r="L10" s="14">
        <v>0</v>
      </c>
    </row>
    <row r="11" spans="1:13" x14ac:dyDescent="0.3">
      <c r="A11" s="15" t="s">
        <v>0</v>
      </c>
      <c r="B11" s="18"/>
      <c r="C11" s="16"/>
      <c r="D11" s="16"/>
      <c r="E11" s="15"/>
      <c r="F11" s="15"/>
      <c r="G11" s="15"/>
      <c r="H11" s="15">
        <f>H10</f>
        <v>8</v>
      </c>
      <c r="I11" s="25">
        <f>SUM(I3:I10)</f>
        <v>1</v>
      </c>
      <c r="J11" s="30">
        <f>($I3*J3+$I4*J4+$I5*J5+$I6*J6+$I7*J7+$I8*J8+$I9*J9+$I10*J10)*Tabelle2[[#This Row],[Lfd. '#]]</f>
        <v>24</v>
      </c>
      <c r="K11" s="30">
        <f>($I3*K3+$I4*K4+$I5*K5+$I6*K6+$I7*K7+$I8*K8+$I9*K9+$I10*K10)*Tabelle2[[#This Row],[Lfd. '#]]</f>
        <v>10</v>
      </c>
      <c r="L11" s="17">
        <f>SUM(L3:L10)</f>
        <v>7</v>
      </c>
    </row>
    <row r="12" spans="1:13" ht="27.75" customHeight="1" x14ac:dyDescent="0.3">
      <c r="A12" s="33" t="s">
        <v>52</v>
      </c>
      <c r="B12" s="18"/>
      <c r="C12" s="16"/>
      <c r="D12" s="16"/>
      <c r="E12" s="15"/>
      <c r="F12" s="15"/>
      <c r="G12" s="15"/>
      <c r="H12" s="15"/>
      <c r="I12" s="25">
        <f>8/4</f>
        <v>2</v>
      </c>
      <c r="J12" s="30"/>
      <c r="K12" s="30"/>
      <c r="L12" s="17"/>
    </row>
    <row r="13" spans="1:13" x14ac:dyDescent="0.3">
      <c r="A13" s="5" t="s">
        <v>65</v>
      </c>
      <c r="B13" s="6"/>
      <c r="C13" s="6"/>
      <c r="D13" s="6"/>
      <c r="E13" s="7"/>
      <c r="F13" s="7"/>
      <c r="G13" s="7"/>
      <c r="H13" s="7"/>
      <c r="I13" s="7"/>
      <c r="J13" s="32"/>
      <c r="K13" s="31">
        <f>K11/J11*I12</f>
        <v>0.83333333333333337</v>
      </c>
      <c r="L13" s="8">
        <f>L11/J11</f>
        <v>0.29166666666666669</v>
      </c>
    </row>
    <row r="14" spans="1:13" ht="42" customHeight="1" x14ac:dyDescent="0.3">
      <c r="A14" s="36" t="s">
        <v>55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3" ht="13.5" customHeight="1" x14ac:dyDescent="0.3">
      <c r="A15" s="38" t="s">
        <v>37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2"/>
      <c r="M15" s="2"/>
    </row>
    <row r="16" spans="1:13" ht="15" customHeight="1" x14ac:dyDescent="0.3">
      <c r="A16" s="38" t="s">
        <v>50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"/>
      <c r="M16" s="4"/>
    </row>
    <row r="17" spans="1:23" ht="14.4" customHeight="1" x14ac:dyDescent="0.3">
      <c r="A17" s="38" t="s">
        <v>38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2"/>
      <c r="M17" s="2"/>
    </row>
    <row r="18" spans="1:23" ht="13.5" customHeight="1" x14ac:dyDescent="0.3">
      <c r="A18" s="40" t="s">
        <v>66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2"/>
      <c r="M18" s="2"/>
    </row>
    <row r="19" spans="1:23" ht="14.4" customHeight="1" x14ac:dyDescent="0.3">
      <c r="A19" s="38" t="s">
        <v>39</v>
      </c>
      <c r="B19" s="39"/>
      <c r="C19" s="39"/>
      <c r="D19" s="39"/>
      <c r="E19" s="39"/>
      <c r="F19" s="39"/>
      <c r="G19" s="39"/>
      <c r="H19" s="39"/>
      <c r="I19" s="39"/>
      <c r="J19" s="34"/>
      <c r="K19" s="42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1:23" ht="14.4" customHeight="1" x14ac:dyDescent="0.3">
      <c r="A20" s="38" t="s">
        <v>40</v>
      </c>
      <c r="B20" s="39"/>
      <c r="C20" s="39"/>
      <c r="D20" s="39"/>
      <c r="E20" s="39"/>
      <c r="F20" s="39"/>
      <c r="G20" s="39"/>
      <c r="H20" s="39"/>
      <c r="I20" s="39"/>
      <c r="J20" s="34"/>
      <c r="K20" s="35"/>
      <c r="L20" s="2"/>
      <c r="M20" s="2"/>
    </row>
    <row r="21" spans="1:23" ht="14.4" customHeight="1" x14ac:dyDescent="0.3">
      <c r="A21" s="38" t="s">
        <v>41</v>
      </c>
      <c r="B21" s="39"/>
      <c r="C21" s="39"/>
      <c r="D21" s="39"/>
      <c r="E21" s="39"/>
      <c r="F21" s="39"/>
      <c r="G21" s="39"/>
      <c r="H21" s="39"/>
      <c r="I21" s="39"/>
      <c r="J21" s="34"/>
      <c r="K21" s="35"/>
      <c r="L21" s="2"/>
      <c r="M21" s="2"/>
    </row>
    <row r="22" spans="1:23" ht="14.4" customHeight="1" x14ac:dyDescent="0.3">
      <c r="A22" s="35" t="s">
        <v>42</v>
      </c>
      <c r="B22" s="35"/>
      <c r="C22" s="35"/>
      <c r="D22" s="35"/>
      <c r="E22" s="35"/>
      <c r="F22" s="35"/>
      <c r="G22" s="35"/>
      <c r="H22" s="35"/>
      <c r="I22" s="35"/>
      <c r="J22" s="34"/>
      <c r="K22" s="35"/>
      <c r="L22" s="2"/>
      <c r="M22" s="2"/>
    </row>
    <row r="23" spans="1:23" ht="25.5" customHeight="1" x14ac:dyDescent="0.3">
      <c r="A23" s="40" t="s">
        <v>54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2"/>
      <c r="M23" s="2"/>
    </row>
  </sheetData>
  <mergeCells count="10">
    <mergeCell ref="A14:K14"/>
    <mergeCell ref="A16:K16"/>
    <mergeCell ref="A17:K17"/>
    <mergeCell ref="A18:K18"/>
    <mergeCell ref="A23:K23"/>
    <mergeCell ref="A15:K15"/>
    <mergeCell ref="A19:I19"/>
    <mergeCell ref="A20:I20"/>
    <mergeCell ref="A21:I21"/>
    <mergeCell ref="K19:W19"/>
  </mergeCells>
  <pageMargins left="0.7" right="0.7" top="0.78740157499999996" bottom="0.78740157499999996" header="0.3" footer="0.3"/>
  <pageSetup paperSize="9" orientation="portrait" horizontalDpi="90" verticalDpi="9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Policy Scoring</vt:lpstr>
      <vt:lpstr>Tabelle1</vt:lpstr>
      <vt:lpstr>'Policy Scoring'!Druckbereich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</dc:creator>
  <cp:lastModifiedBy>Michael Kolb</cp:lastModifiedBy>
  <dcterms:created xsi:type="dcterms:W3CDTF">2019-01-28T06:15:44Z</dcterms:created>
  <dcterms:modified xsi:type="dcterms:W3CDTF">2021-03-08T10:55:17Z</dcterms:modified>
</cp:coreProperties>
</file>